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IMER TRIMESTRE-19\"/>
    </mc:Choice>
  </mc:AlternateContent>
  <bookViews>
    <workbookView xWindow="0" yWindow="0" windowWidth="20730" windowHeight="11760" activeTab="1"/>
  </bookViews>
  <sheets>
    <sheet name="F1" sheetId="9" r:id="rId1"/>
    <sheet name="F2" sheetId="8" r:id="rId2"/>
    <sheet name="F3" sheetId="7" r:id="rId3"/>
    <sheet name="F4" sheetId="6" r:id="rId4"/>
    <sheet name="F5" sheetId="5" r:id="rId5"/>
    <sheet name="F6A" sheetId="1" r:id="rId6"/>
    <sheet name="F6B" sheetId="2" r:id="rId7"/>
    <sheet name="F6C" sheetId="3" r:id="rId8"/>
    <sheet name="F6D" sheetId="4" r:id="rId9"/>
  </sheets>
  <definedNames>
    <definedName name="_xlnm.Print_Area" localSheetId="5">F6A!$A$1:$G$160</definedName>
    <definedName name="_xlnm.Print_Area" localSheetId="7">F6C!$A$1:$G$78</definedName>
  </definedNames>
  <calcPr calcId="152511"/>
</workbook>
</file>

<file path=xl/calcChain.xml><?xml version="1.0" encoding="utf-8"?>
<calcChain xmlns="http://schemas.openxmlformats.org/spreadsheetml/2006/main">
  <c r="F19" i="2" l="1"/>
  <c r="E19" i="2"/>
  <c r="C19" i="2"/>
  <c r="B19" i="2"/>
  <c r="F9" i="2"/>
  <c r="E9" i="2"/>
  <c r="C9" i="2"/>
  <c r="B9" i="2"/>
  <c r="D28" i="2" l="1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17" i="2"/>
  <c r="D17" i="2"/>
  <c r="D16" i="2"/>
  <c r="G16" i="2" s="1"/>
  <c r="D15" i="2"/>
  <c r="G15" i="2" s="1"/>
  <c r="D14" i="2"/>
  <c r="G14" i="2" s="1"/>
  <c r="G13" i="2"/>
  <c r="D13" i="2"/>
  <c r="D12" i="2"/>
  <c r="G12" i="2" s="1"/>
  <c r="D11" i="2"/>
  <c r="G11" i="2" s="1"/>
  <c r="D10" i="2"/>
  <c r="G20" i="2" l="1"/>
  <c r="G19" i="2" s="1"/>
  <c r="D19" i="2"/>
  <c r="D9" i="2"/>
  <c r="G10" i="2"/>
  <c r="G9" i="2" s="1"/>
  <c r="D31" i="4"/>
  <c r="G31" i="4" s="1"/>
  <c r="D30" i="4"/>
  <c r="G30" i="4" s="1"/>
  <c r="D29" i="4"/>
  <c r="G29" i="4" s="1"/>
  <c r="C24" i="4"/>
  <c r="B24" i="4"/>
  <c r="F24" i="4"/>
  <c r="E24" i="4"/>
  <c r="D26" i="4"/>
  <c r="G26" i="4" s="1"/>
  <c r="D25" i="4"/>
  <c r="G25" i="4" s="1"/>
  <c r="G24" i="4" s="1"/>
  <c r="D23" i="4"/>
  <c r="G23" i="4" s="1"/>
  <c r="D22" i="4"/>
  <c r="G22" i="4" s="1"/>
  <c r="D19" i="4"/>
  <c r="G19" i="4" s="1"/>
  <c r="D18" i="4"/>
  <c r="G18" i="4" s="1"/>
  <c r="D17" i="4"/>
  <c r="G17" i="4" s="1"/>
  <c r="D15" i="4"/>
  <c r="G15" i="4" s="1"/>
  <c r="D14" i="4"/>
  <c r="G14" i="4" s="1"/>
  <c r="D13" i="4"/>
  <c r="G13" i="4" s="1"/>
  <c r="D11" i="4"/>
  <c r="G11" i="4" s="1"/>
  <c r="D10" i="4"/>
  <c r="G10" i="4" s="1"/>
  <c r="D75" i="3"/>
  <c r="G75" i="3" s="1"/>
  <c r="D74" i="3"/>
  <c r="G74" i="3" s="1"/>
  <c r="D73" i="3"/>
  <c r="G73" i="3" s="1"/>
  <c r="D72" i="3"/>
  <c r="G72" i="3" s="1"/>
  <c r="D70" i="3"/>
  <c r="G70" i="3" s="1"/>
  <c r="D69" i="3"/>
  <c r="G69" i="3" s="1"/>
  <c r="D68" i="3"/>
  <c r="G68" i="3" s="1"/>
  <c r="D67" i="3"/>
  <c r="G67" i="3" s="1"/>
  <c r="G66" i="3"/>
  <c r="D66" i="3"/>
  <c r="D65" i="3"/>
  <c r="G65" i="3" s="1"/>
  <c r="D64" i="3"/>
  <c r="G64" i="3" s="1"/>
  <c r="D63" i="3"/>
  <c r="G63" i="3" s="1"/>
  <c r="D62" i="3"/>
  <c r="G62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2" i="3"/>
  <c r="G52" i="3" s="1"/>
  <c r="D51" i="3"/>
  <c r="G51" i="3" s="1"/>
  <c r="D50" i="3"/>
  <c r="G50" i="3" s="1"/>
  <c r="D49" i="3"/>
  <c r="G49" i="3" s="1"/>
  <c r="G48" i="3"/>
  <c r="D48" i="3"/>
  <c r="D47" i="3"/>
  <c r="G47" i="3" s="1"/>
  <c r="D46" i="3"/>
  <c r="G46" i="3" s="1"/>
  <c r="D45" i="3"/>
  <c r="G45" i="3" s="1"/>
  <c r="G41" i="3"/>
  <c r="D41" i="3"/>
  <c r="D40" i="3"/>
  <c r="G40" i="3" s="1"/>
  <c r="D39" i="3"/>
  <c r="G39" i="3" s="1"/>
  <c r="D38" i="3"/>
  <c r="G38" i="3" s="1"/>
  <c r="G36" i="3"/>
  <c r="D36" i="3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8" i="3"/>
  <c r="G18" i="3" s="1"/>
  <c r="D17" i="3"/>
  <c r="G17" i="3" s="1"/>
  <c r="G16" i="3"/>
  <c r="D16" i="3"/>
  <c r="D15" i="3"/>
  <c r="G15" i="3" s="1"/>
  <c r="D14" i="3"/>
  <c r="G14" i="3" s="1"/>
  <c r="D13" i="3"/>
  <c r="G13" i="3" s="1"/>
  <c r="G12" i="3"/>
  <c r="D12" i="3"/>
  <c r="G11" i="3"/>
  <c r="D11" i="3"/>
  <c r="G143" i="1"/>
  <c r="G141" i="1"/>
  <c r="G139" i="1"/>
  <c r="G136" i="1"/>
  <c r="G122" i="1"/>
  <c r="G120" i="1"/>
  <c r="G118" i="1"/>
  <c r="G114" i="1"/>
  <c r="G102" i="1"/>
  <c r="G98" i="1"/>
  <c r="G94" i="1"/>
  <c r="G91" i="1"/>
  <c r="G87" i="1"/>
  <c r="G68" i="1"/>
  <c r="G66" i="1"/>
  <c r="G64" i="1"/>
  <c r="G61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D142" i="1"/>
  <c r="G142" i="1" s="1"/>
  <c r="D141" i="1"/>
  <c r="D140" i="1"/>
  <c r="G140" i="1" s="1"/>
  <c r="D139" i="1"/>
  <c r="D138" i="1"/>
  <c r="G138" i="1" s="1"/>
  <c r="D136" i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D121" i="1"/>
  <c r="G121" i="1" s="1"/>
  <c r="D120" i="1"/>
  <c r="D119" i="1"/>
  <c r="G119" i="1" s="1"/>
  <c r="D118" i="1"/>
  <c r="D117" i="1"/>
  <c r="G117" i="1" s="1"/>
  <c r="D116" i="1"/>
  <c r="G116" i="1" s="1"/>
  <c r="D115" i="1"/>
  <c r="G115" i="1" s="1"/>
  <c r="D114" i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D101" i="1"/>
  <c r="G101" i="1" s="1"/>
  <c r="D100" i="1"/>
  <c r="G100" i="1" s="1"/>
  <c r="D99" i="1"/>
  <c r="G99" i="1" s="1"/>
  <c r="D98" i="1"/>
  <c r="D97" i="1"/>
  <c r="G97" i="1" s="1"/>
  <c r="D96" i="1"/>
  <c r="G96" i="1" s="1"/>
  <c r="D95" i="1"/>
  <c r="G95" i="1" s="1"/>
  <c r="D94" i="1"/>
  <c r="D92" i="1"/>
  <c r="G92" i="1" s="1"/>
  <c r="D91" i="1"/>
  <c r="D90" i="1"/>
  <c r="G90" i="1" s="1"/>
  <c r="D89" i="1"/>
  <c r="G89" i="1" s="1"/>
  <c r="D88" i="1"/>
  <c r="G88" i="1" s="1"/>
  <c r="D87" i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D67" i="1"/>
  <c r="G67" i="1" s="1"/>
  <c r="D66" i="1"/>
  <c r="D65" i="1"/>
  <c r="G65" i="1" s="1"/>
  <c r="D64" i="1"/>
  <c r="D63" i="1"/>
  <c r="G63" i="1" s="1"/>
  <c r="D61" i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24" i="4" l="1"/>
  <c r="B28" i="4"/>
  <c r="G28" i="4"/>
  <c r="G21" i="4" s="1"/>
  <c r="F28" i="4"/>
  <c r="E28" i="4"/>
  <c r="E21" i="4" s="1"/>
  <c r="D28" i="4"/>
  <c r="D21" i="4" s="1"/>
  <c r="C28" i="4"/>
  <c r="C21" i="4" s="1"/>
  <c r="F21" i="4"/>
  <c r="G16" i="4"/>
  <c r="F16" i="4"/>
  <c r="E16" i="4"/>
  <c r="D16" i="4"/>
  <c r="C16" i="4"/>
  <c r="B16" i="4"/>
  <c r="G12" i="4"/>
  <c r="F12" i="4"/>
  <c r="E12" i="4"/>
  <c r="D12" i="4"/>
  <c r="C12" i="4"/>
  <c r="B12" i="4"/>
  <c r="G71" i="3"/>
  <c r="F71" i="3"/>
  <c r="E71" i="3"/>
  <c r="D71" i="3"/>
  <c r="C71" i="3"/>
  <c r="B71" i="3"/>
  <c r="G61" i="3"/>
  <c r="F61" i="3"/>
  <c r="E61" i="3"/>
  <c r="D61" i="3"/>
  <c r="C61" i="3"/>
  <c r="B61" i="3"/>
  <c r="G53" i="3"/>
  <c r="F53" i="3"/>
  <c r="E53" i="3"/>
  <c r="D53" i="3"/>
  <c r="C53" i="3"/>
  <c r="B53" i="3"/>
  <c r="G44" i="3"/>
  <c r="F44" i="3"/>
  <c r="E44" i="3"/>
  <c r="D44" i="3"/>
  <c r="C44" i="3"/>
  <c r="B44" i="3"/>
  <c r="G37" i="3"/>
  <c r="F37" i="3"/>
  <c r="E37" i="3"/>
  <c r="D37" i="3"/>
  <c r="C37" i="3"/>
  <c r="B37" i="3"/>
  <c r="G27" i="3"/>
  <c r="F27" i="3"/>
  <c r="E27" i="3"/>
  <c r="D27" i="3"/>
  <c r="C27" i="3"/>
  <c r="B27" i="3"/>
  <c r="G19" i="3"/>
  <c r="F19" i="3"/>
  <c r="E19" i="3"/>
  <c r="D19" i="3"/>
  <c r="C19" i="3"/>
  <c r="B19" i="3"/>
  <c r="G10" i="3"/>
  <c r="F10" i="3"/>
  <c r="E10" i="3"/>
  <c r="D10" i="3"/>
  <c r="C10" i="3"/>
  <c r="B10" i="3"/>
  <c r="E29" i="2"/>
  <c r="C29" i="2"/>
  <c r="G62" i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F9" i="4" l="1"/>
  <c r="F43" i="3"/>
  <c r="C9" i="3"/>
  <c r="B9" i="1"/>
  <c r="F29" i="2"/>
  <c r="F33" i="4"/>
  <c r="E9" i="4"/>
  <c r="E33" i="4" s="1"/>
  <c r="E43" i="3"/>
  <c r="F9" i="3"/>
  <c r="B29" i="2"/>
  <c r="D29" i="2" s="1"/>
  <c r="G29" i="2" s="1"/>
  <c r="E84" i="1"/>
  <c r="B21" i="4"/>
  <c r="C9" i="4"/>
  <c r="C33" i="4" s="1"/>
  <c r="G9" i="4"/>
  <c r="G33" i="4" s="1"/>
  <c r="D9" i="4"/>
  <c r="D33" i="4" s="1"/>
  <c r="B9" i="4"/>
  <c r="C43" i="3"/>
  <c r="G43" i="3"/>
  <c r="D43" i="3"/>
  <c r="B43" i="3"/>
  <c r="G9" i="3"/>
  <c r="D9" i="3"/>
  <c r="E9" i="3"/>
  <c r="B9" i="3"/>
  <c r="F84" i="1"/>
  <c r="B84" i="1"/>
  <c r="C84" i="1"/>
  <c r="G84" i="1"/>
  <c r="D84" i="1"/>
  <c r="F9" i="1"/>
  <c r="C9" i="1"/>
  <c r="G9" i="1"/>
  <c r="E9" i="1"/>
  <c r="D9" i="1"/>
  <c r="B77" i="3" l="1"/>
  <c r="F77" i="3"/>
  <c r="C77" i="3"/>
  <c r="G159" i="1"/>
  <c r="C159" i="1"/>
  <c r="G77" i="3"/>
  <c r="B33" i="4"/>
  <c r="E77" i="3"/>
  <c r="D77" i="3"/>
  <c r="E159" i="1"/>
  <c r="D159" i="1"/>
  <c r="F159" i="1"/>
  <c r="B159" i="1"/>
</calcChain>
</file>

<file path=xl/sharedStrings.xml><?xml version="1.0" encoding="utf-8"?>
<sst xmlns="http://schemas.openxmlformats.org/spreadsheetml/2006/main" count="829" uniqueCount="633">
  <si>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</si>
  <si>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</si>
  <si>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</si>
  <si>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</si>
  <si>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</si>
  <si>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</si>
  <si>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</si>
  <si>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</si>
  <si>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</si>
  <si>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</si>
  <si>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</si>
  <si>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</si>
  <si>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</si>
  <si>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</si>
  <si>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</si>
  <si>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</si>
  <si>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</si>
  <si>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</si>
  <si>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</si>
  <si>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</si>
  <si>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</si>
  <si>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</si>
  <si>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</si>
  <si>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</si>
  <si>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</si>
  <si>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</si>
  <si>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</si>
  <si>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</si>
  <si>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</si>
  <si>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</si>
  <si>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</si>
  <si>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</si>
  <si>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</si>
  <si>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</si>
  <si>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</si>
  <si>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</si>
  <si>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</si>
  <si>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</si>
  <si>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</si>
  <si>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</si>
  <si>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</si>
  <si>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</si>
  <si>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</si>
  <si>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</si>
  <si>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</si>
  <si>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</si>
  <si>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</si>
  <si>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</si>
  <si>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</si>
  <si>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</si>
  <si>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</si>
  <si>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</si>
  <si>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</si>
  <si>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</si>
  <si>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</si>
  <si>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</si>
  <si>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</si>
  <si>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</si>
  <si>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</si>
  <si>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</si>
  <si>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</si>
  <si>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</si>
  <si>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</si>
  <si>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</si>
  <si>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</si>
  <si>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</si>
  <si>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</si>
  <si>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</si>
  <si>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</si>
  <si>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</si>
  <si>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</si>
  <si>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</si>
  <si>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</si>
  <si>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</si>
  <si>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</si>
  <si>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</si>
  <si>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</si>
  <si>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</si>
  <si>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</si>
  <si>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</si>
  <si>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</si>
  <si>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</si>
  <si>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</si>
  <si>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</si>
  <si>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</si>
  <si>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</si>
  <si>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</si>
  <si>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</si>
  <si>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</si>
  <si>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</si>
  <si>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</si>
  <si>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</si>
  <si>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</si>
  <si>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</si>
  <si>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</si>
  <si>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</si>
  <si>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</si>
  <si>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</si>
  <si>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</si>
  <si>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</si>
  <si>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</si>
  <si>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</si>
  <si>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</si>
  <si>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</si>
  <si>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</si>
  <si>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</si>
  <si>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</si>
  <si>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</si>
  <si>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</si>
  <si>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</si>
  <si>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</si>
  <si>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</si>
  <si>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</si>
  <si>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</si>
  <si>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</si>
  <si>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</si>
  <si>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</si>
  <si>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</si>
  <si>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</si>
  <si>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</si>
  <si>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</si>
  <si>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</si>
  <si>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</si>
  <si>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</si>
  <si>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</si>
  <si>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</si>
  <si>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</si>
  <si>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</si>
  <si>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</si>
  <si>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</si>
  <si>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</si>
  <si>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</si>
  <si>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</si>
  <si>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</si>
  <si>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</si>
  <si>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</si>
  <si>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</si>
  <si>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</si>
  <si>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</si>
  <si>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</si>
  <si>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</si>
  <si>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</si>
  <si>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</si>
  <si>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</si>
  <si>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</si>
  <si>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</si>
  <si>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</si>
  <si>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</si>
  <si>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</si>
  <si>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</si>
  <si>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</si>
  <si>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</si>
  <si>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</si>
  <si>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</si>
  <si>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</si>
  <si>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</si>
  <si>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</si>
  <si>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</si>
  <si>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</si>
  <si>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</si>
  <si>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</si>
  <si>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</si>
  <si>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</si>
  <si>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</si>
  <si>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</si>
  <si>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</si>
  <si>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</si>
  <si>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</si>
  <si>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</si>
  <si>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</si>
  <si>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</si>
  <si>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</si>
  <si>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</si>
  <si>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</si>
  <si>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</si>
  <si>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</si>
  <si>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</si>
  <si>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</si>
  <si>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</si>
  <si>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</si>
  <si>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</si>
  <si>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</si>
  <si>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</si>
  <si>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</si>
  <si>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</si>
  <si>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</si>
  <si>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</si>
  <si>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</si>
  <si>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</si>
  <si>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</si>
  <si>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</si>
  <si>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</si>
  <si>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</si>
  <si>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</si>
  <si>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</si>
  <si>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</si>
  <si>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</si>
  <si>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</si>
  <si>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</si>
  <si>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</si>
  <si>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</si>
  <si>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</si>
  <si>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</si>
  <si>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</si>
  <si>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</si>
  <si>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</si>
  <si>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</si>
  <si>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</si>
  <si>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</si>
  <si>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</si>
  <si>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</si>
  <si>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</si>
  <si>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</si>
  <si>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</si>
  <si>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</si>
  <si>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</si>
  <si>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</si>
  <si>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</si>
  <si>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</si>
  <si>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</si>
  <si>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</si>
  <si>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</si>
  <si>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</si>
  <si>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</si>
  <si>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</si>
  <si>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</si>
  <si>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</si>
  <si>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</si>
  <si>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</si>
  <si>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</si>
  <si>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</si>
  <si>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</si>
  <si>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</si>
  <si>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</si>
  <si>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</si>
  <si>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</si>
  <si>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</si>
  <si>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</si>
  <si>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</si>
  <si>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</si>
  <si>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</si>
  <si>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</si>
  <si>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</si>
  <si>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</si>
  <si>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</si>
  <si>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</si>
  <si>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</si>
  <si>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</si>
  <si>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</si>
  <si>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</si>
  <si>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</si>
  <si>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</si>
  <si>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</si>
  <si>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</si>
  <si>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</si>
  <si>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</si>
  <si>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</si>
  <si>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</si>
  <si>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</si>
  <si>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</si>
  <si>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</si>
  <si>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</si>
  <si>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</si>
  <si>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</si>
  <si>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</si>
  <si>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</si>
  <si>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</si>
  <si>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</si>
  <si>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</si>
  <si>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</si>
  <si>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</si>
  <si>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</si>
  <si>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</si>
  <si>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</si>
  <si>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</si>
  <si>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</si>
  <si>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</si>
  <si>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</si>
  <si>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</si>
  <si>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</si>
  <si>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</si>
  <si>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</si>
  <si>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</si>
  <si>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</si>
  <si>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</si>
  <si>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</si>
  <si>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</si>
  <si>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</si>
  <si>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</si>
  <si>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</si>
  <si>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</si>
  <si>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</si>
  <si>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</si>
  <si>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</si>
  <si>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</si>
  <si>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</si>
  <si>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</si>
  <si>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</si>
  <si>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</si>
  <si>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</si>
  <si>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</si>
  <si>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</si>
  <si>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</si>
  <si>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</si>
  <si>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</si>
  <si>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</si>
  <si>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</si>
  <si>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</si>
  <si>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</si>
  <si>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</si>
  <si>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</si>
  <si>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</si>
  <si>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</si>
  <si>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</si>
  <si>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</si>
  <si>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</si>
  <si>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</si>
  <si>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</si>
  <si>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</si>
  <si>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</si>
  <si>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</si>
  <si>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</si>
  <si>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</si>
  <si>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</si>
  <si>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</si>
  <si>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</si>
  <si>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</si>
  <si>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</si>
  <si>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</si>
  <si>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</si>
  <si>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</si>
  <si>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</si>
  <si>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</si>
  <si>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</si>
  <si>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</si>
  <si>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</si>
  <si>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</si>
  <si>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MUNICIPIO DE SALAMANCA, GUANAJUATO.</t>
  </si>
  <si>
    <t>del 01 de Enero al 31 de Marzo de 2019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</si>
  <si>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</si>
  <si>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</si>
  <si>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</si>
  <si>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</si>
  <si>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</si>
  <si>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</si>
  <si>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</si>
  <si>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</si>
  <si>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</si>
  <si>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</si>
  <si>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</si>
  <si>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</si>
  <si>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</si>
  <si>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</si>
  <si>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</si>
  <si>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</si>
  <si>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</si>
  <si>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</si>
  <si>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</si>
  <si>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</si>
  <si>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</si>
  <si>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</si>
  <si>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</si>
  <si>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</si>
  <si>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</si>
  <si>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</si>
  <si>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</si>
  <si>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</si>
  <si>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</si>
  <si>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</si>
  <si>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</si>
  <si>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</si>
  <si>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</si>
  <si>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</si>
  <si>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</si>
  <si>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</si>
  <si>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</si>
  <si>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</si>
  <si>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</si>
  <si>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</si>
  <si>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</si>
  <si>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</si>
  <si>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</si>
  <si>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</si>
  <si>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</si>
  <si>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</si>
  <si>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</si>
  <si>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</si>
  <si>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</si>
  <si>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</si>
  <si>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</si>
  <si>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</si>
  <si>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</si>
  <si>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</si>
  <si>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</si>
  <si>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</si>
  <si>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</si>
  <si>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</si>
  <si>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</si>
  <si>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</si>
  <si>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</si>
  <si>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</si>
  <si>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</si>
  <si>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</si>
  <si>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</si>
  <si>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</si>
  <si>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</si>
  <si>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</si>
  <si>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</si>
  <si>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1 Estado de Situación Financiera Detallado - LDF</t>
  </si>
  <si>
    <t>Estado de Situación Financiera Detallado - LDF</t>
  </si>
  <si>
    <t>al 31 de Diciembre de 2018 y al 31 de Marzo de 2019</t>
  </si>
  <si>
    <t xml:space="preserve">   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</si>
  <si>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</si>
  <si>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</si>
  <si>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</si>
  <si>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</si>
  <si>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</si>
  <si>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</si>
  <si>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</si>
  <si>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</si>
  <si>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</si>
  <si>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</si>
  <si>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</si>
  <si>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</si>
  <si>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</si>
  <si>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</si>
  <si>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</si>
  <si>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</si>
  <si>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</si>
  <si>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</si>
  <si>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</si>
  <si>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</si>
  <si>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</si>
  <si>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</si>
  <si>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</si>
  <si>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</si>
  <si>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</si>
  <si>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</si>
  <si>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</si>
  <si>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</si>
  <si>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</si>
  <si>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</si>
  <si>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</si>
  <si>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</si>
  <si>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</si>
  <si>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</si>
  <si>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</si>
  <si>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</si>
  <si>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</si>
  <si>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</si>
  <si>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</si>
  <si>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</si>
  <si>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</si>
  <si>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</si>
  <si>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</si>
  <si>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</si>
  <si>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</si>
  <si>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</si>
  <si>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</si>
  <si>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</si>
  <si>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</si>
  <si>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</si>
  <si>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</si>
  <si>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</si>
  <si>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</si>
  <si>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</si>
  <si>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</si>
  <si>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</si>
  <si>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</si>
  <si>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</si>
  <si>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</si>
  <si>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</si>
  <si>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</si>
  <si>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</si>
  <si>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</si>
  <si>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</si>
  <si>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</si>
  <si>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</si>
  <si>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</si>
  <si>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</si>
  <si>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</si>
  <si>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</si>
  <si>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</si>
  <si>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</si>
  <si>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</si>
  <si>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</si>
  <si>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</si>
  <si>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</si>
  <si>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</si>
  <si>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</si>
  <si>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</si>
  <si>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</si>
  <si>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</si>
  <si>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</si>
  <si>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</si>
  <si>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</si>
  <si>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</si>
  <si>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</si>
  <si>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</si>
  <si>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</si>
  <si>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</si>
  <si>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</si>
  <si>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</si>
  <si>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</si>
  <si>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</si>
  <si>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</si>
  <si>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</si>
  <si>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</si>
  <si>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</si>
  <si>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</si>
  <si>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</si>
  <si>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</si>
  <si>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</si>
  <si>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</si>
  <si>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</si>
  <si>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</si>
  <si>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</si>
  <si>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</si>
  <si>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</si>
  <si>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</si>
  <si>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</si>
  <si>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</si>
  <si>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</si>
  <si>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</si>
  <si>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</si>
  <si>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</si>
  <si>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</si>
  <si>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</si>
  <si>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</si>
  <si>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</si>
  <si>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</si>
  <si>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Al 31 de Diciembre de 2018 y al 31 de Marzo de 2019</t>
  </si>
  <si>
    <t>Denominación de la Deuda Pública y Otros Pasivos (c)</t>
  </si>
  <si>
    <t>Saldo al 31 de diciembre de 2018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</si>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</sst>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9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0" fontId="5" fillId="0" borderId="0"/>
    <xf numFmtId="0" fontId="6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75">
    <xf numFmtId="0" fontId="0" fillId="0" borderId="0" xfId="0"/>
    <xf numFmtId="0" fontId="0" fillId="0" borderId="0" xfId="0" applyBorder="1"/>
    <xf numFmtId="0" fontId="0" fillId="3" borderId="13" xfId="0" applyFill="1" applyBorder="1" applyAlignment="1">
      <alignment horizontal="left" indent="9"/>
    </xf>
    <xf numFmtId="0" fontId="0" fillId="3" borderId="13" xfId="0" applyFill="1" applyBorder="1" applyAlignment="1">
      <alignment horizontal="left" indent="3"/>
    </xf>
    <xf numFmtId="0" fontId="2" fillId="3" borderId="13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2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0" fontId="0" fillId="3" borderId="13" xfId="0" applyFill="1" applyBorder="1" applyAlignment="1">
      <alignment horizontal="left" vertical="center" indent="9"/>
    </xf>
    <xf numFmtId="0" fontId="0" fillId="3" borderId="13" xfId="0" applyFill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0" fillId="0" borderId="0" xfId="0"/>
    <xf numFmtId="0" fontId="0" fillId="0" borderId="0" xfId="0" applyFill="1" applyBorder="1"/>
    <xf numFmtId="0" fontId="2" fillId="0" borderId="12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horizontal="left" vertical="center" wrapText="1" indent="9"/>
    </xf>
    <xf numFmtId="0" fontId="2" fillId="0" borderId="13" xfId="0" applyFont="1" applyFill="1" applyBorder="1" applyAlignment="1">
      <alignment horizontal="left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8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0" fontId="9" fillId="0" borderId="7" xfId="1" applyFont="1" applyBorder="1" applyAlignment="1">
      <alignment horizontal="left"/>
    </xf>
    <xf numFmtId="43" fontId="2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 applyProtection="1">
      <alignment horizontal="right" vertical="center"/>
      <protection locked="0"/>
    </xf>
    <xf numFmtId="43" fontId="0" fillId="0" borderId="8" xfId="3" applyFont="1" applyFill="1" applyBorder="1" applyAlignment="1">
      <alignment horizontal="right" vertical="center"/>
    </xf>
    <xf numFmtId="43" fontId="0" fillId="0" borderId="11" xfId="3" applyFont="1" applyBorder="1" applyAlignment="1">
      <alignment horizontal="center"/>
    </xf>
    <xf numFmtId="43" fontId="2" fillId="0" borderId="6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/>
      <protection locked="0"/>
    </xf>
    <xf numFmtId="43" fontId="2" fillId="0" borderId="8" xfId="3" applyFont="1" applyFill="1" applyBorder="1" applyAlignment="1" applyProtection="1">
      <alignment vertical="center"/>
      <protection locked="0"/>
    </xf>
    <xf numFmtId="43" fontId="0" fillId="0" borderId="8" xfId="3" applyFont="1" applyFill="1" applyBorder="1" applyAlignment="1" applyProtection="1">
      <alignment vertical="center" wrapText="1"/>
      <protection locked="0"/>
    </xf>
    <xf numFmtId="43" fontId="0" fillId="0" borderId="8" xfId="3" applyFont="1" applyFill="1" applyBorder="1" applyAlignment="1">
      <alignment vertical="center"/>
    </xf>
    <xf numFmtId="43" fontId="0" fillId="0" borderId="11" xfId="3" applyFont="1" applyFill="1" applyBorder="1"/>
    <xf numFmtId="43" fontId="2" fillId="0" borderId="12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 applyProtection="1">
      <alignment vertical="center"/>
      <protection locked="0"/>
    </xf>
    <xf numFmtId="43" fontId="0" fillId="0" borderId="13" xfId="3" applyFont="1" applyFill="1" applyBorder="1" applyAlignment="1">
      <alignment vertical="center"/>
    </xf>
    <xf numFmtId="43" fontId="2" fillId="0" borderId="13" xfId="3" applyFont="1" applyFill="1" applyBorder="1" applyAlignment="1" applyProtection="1">
      <alignment vertical="center"/>
      <protection locked="0"/>
    </xf>
    <xf numFmtId="43" fontId="0" fillId="0" borderId="14" xfId="3" applyFont="1" applyBorder="1" applyAlignment="1">
      <alignment vertical="center"/>
    </xf>
    <xf numFmtId="43" fontId="2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 applyProtection="1">
      <alignment vertical="center"/>
      <protection locked="0"/>
    </xf>
    <xf numFmtId="43" fontId="0" fillId="3" borderId="13" xfId="3" applyFont="1" applyFill="1" applyBorder="1" applyAlignment="1">
      <alignment vertical="center"/>
    </xf>
    <xf numFmtId="43" fontId="0" fillId="0" borderId="14" xfId="3" applyFont="1" applyBorder="1"/>
    <xf numFmtId="43" fontId="10" fillId="3" borderId="13" xfId="3" applyFont="1" applyFill="1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left" vertical="center" indent="6"/>
      <protection locked="0"/>
    </xf>
    <xf numFmtId="43" fontId="10" fillId="0" borderId="13" xfId="3" applyFont="1" applyFill="1" applyBorder="1" applyAlignment="1" applyProtection="1">
      <alignment vertical="center"/>
      <protection locked="0"/>
    </xf>
    <xf numFmtId="43" fontId="10" fillId="0" borderId="8" xfId="3" applyFont="1" applyFill="1" applyBorder="1" applyAlignment="1" applyProtection="1">
      <alignment vertical="center"/>
      <protection locked="0"/>
    </xf>
    <xf numFmtId="43" fontId="10" fillId="0" borderId="8" xfId="3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1" fillId="0" borderId="0" xfId="0" applyFont="1"/>
    <xf numFmtId="0" fontId="0" fillId="0" borderId="13" xfId="0" applyFill="1" applyBorder="1" applyAlignment="1">
      <alignment horizontal="left" indent="6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2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9"/>
    </xf>
    <xf numFmtId="0" fontId="1" fillId="0" borderId="0" xfId="0" applyFont="1" applyAlignment="1">
      <alignment vertical="center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13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3" xfId="4" applyFont="1" applyFill="1" applyBorder="1"/>
    <xf numFmtId="43" fontId="0" fillId="0" borderId="13" xfId="4" applyFont="1" applyFill="1" applyBorder="1" applyAlignment="1" applyProtection="1">
      <alignment vertical="center"/>
      <protection locked="0"/>
    </xf>
    <xf numFmtId="43" fontId="2" fillId="0" borderId="13" xfId="4" applyFont="1" applyFill="1" applyBorder="1" applyAlignment="1" applyProtection="1">
      <alignment vertical="center"/>
      <protection locked="0"/>
    </xf>
    <xf numFmtId="43" fontId="0" fillId="2" borderId="15" xfId="4" applyFont="1" applyFill="1" applyBorder="1" applyAlignment="1">
      <alignment vertical="center"/>
    </xf>
    <xf numFmtId="43" fontId="0" fillId="0" borderId="13" xfId="4" applyFont="1" applyFill="1" applyBorder="1" applyAlignment="1">
      <alignment vertical="center"/>
    </xf>
    <xf numFmtId="43" fontId="0" fillId="0" borderId="14" xfId="4" applyFont="1" applyFill="1" applyBorder="1"/>
    <xf numFmtId="43" fontId="0" fillId="0" borderId="0" xfId="4" applyFont="1"/>
    <xf numFmtId="43" fontId="0" fillId="0" borderId="0" xfId="4" applyFont="1" applyFill="1" applyBorder="1" applyAlignment="1" applyProtection="1">
      <alignment vertical="center"/>
      <protection locked="0"/>
    </xf>
    <xf numFmtId="43" fontId="10" fillId="0" borderId="13" xfId="4" applyFont="1" applyFill="1" applyBorder="1" applyAlignment="1" applyProtection="1">
      <alignment vertical="center"/>
      <protection locked="0"/>
    </xf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8" xfId="0" applyFont="1" applyBorder="1" applyAlignment="1">
      <alignment horizontal="left" vertical="center" indent="2"/>
    </xf>
    <xf numFmtId="0" fontId="2" fillId="0" borderId="13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2" fillId="0" borderId="13" xfId="0" applyFont="1" applyFill="1" applyBorder="1" applyAlignment="1">
      <alignment horizontal="left" vertical="center" indent="3"/>
    </xf>
    <xf numFmtId="0" fontId="0" fillId="0" borderId="13" xfId="0" applyFill="1" applyBorder="1"/>
    <xf numFmtId="0" fontId="0" fillId="0" borderId="14" xfId="0" applyBorder="1"/>
    <xf numFmtId="49" fontId="0" fillId="0" borderId="8" xfId="0" applyNumberFormat="1" applyFill="1" applyBorder="1" applyAlignment="1">
      <alignment horizontal="left" vertical="center" indent="3"/>
    </xf>
    <xf numFmtId="49" fontId="0" fillId="0" borderId="8" xfId="0" applyNumberFormat="1" applyFill="1" applyBorder="1" applyAlignment="1">
      <alignment horizontal="left" vertical="center" indent="5"/>
    </xf>
    <xf numFmtId="49" fontId="0" fillId="0" borderId="13" xfId="0" applyNumberForma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ill="1" applyBorder="1" applyAlignment="1">
      <alignment horizontal="left" indent="3"/>
    </xf>
    <xf numFmtId="49" fontId="2" fillId="0" borderId="8" xfId="0" applyNumberFormat="1" applyFont="1" applyFill="1" applyBorder="1" applyAlignment="1">
      <alignment horizontal="left" indent="2"/>
    </xf>
    <xf numFmtId="49" fontId="0" fillId="0" borderId="8" xfId="0" applyNumberFormat="1" applyFont="1" applyFill="1" applyBorder="1" applyAlignment="1">
      <alignment horizontal="left" vertical="center" indent="2"/>
    </xf>
    <xf numFmtId="49" fontId="0" fillId="0" borderId="8" xfId="0" applyNumberFormat="1" applyFont="1" applyFill="1" applyBorder="1" applyAlignment="1">
      <alignment horizontal="left" vertical="center" indent="3"/>
    </xf>
    <xf numFmtId="49" fontId="0" fillId="0" borderId="8" xfId="0" applyNumberFormat="1" applyFont="1" applyFill="1" applyBorder="1" applyAlignment="1">
      <alignment horizontal="left" indent="3"/>
    </xf>
    <xf numFmtId="49" fontId="0" fillId="0" borderId="14" xfId="0" applyNumberFormat="1" applyBorder="1" applyAlignment="1">
      <alignment vertical="center"/>
    </xf>
    <xf numFmtId="3" fontId="0" fillId="0" borderId="13" xfId="0" applyNumberFormat="1" applyFill="1" applyBorder="1" applyAlignment="1">
      <alignment horizontal="right" vertical="center"/>
    </xf>
    <xf numFmtId="3" fontId="0" fillId="0" borderId="14" xfId="0" applyNumberFormat="1" applyBorder="1" applyAlignment="1">
      <alignment horizontal="right" vertical="center"/>
    </xf>
    <xf numFmtId="43" fontId="0" fillId="0" borderId="13" xfId="4" applyFont="1" applyFill="1" applyBorder="1" applyAlignment="1" applyProtection="1">
      <alignment horizontal="right" vertical="center"/>
      <protection locked="0"/>
    </xf>
    <xf numFmtId="43" fontId="0" fillId="0" borderId="13" xfId="4" applyFont="1" applyFill="1" applyBorder="1" applyAlignment="1">
      <alignment horizontal="right" vertical="center"/>
    </xf>
    <xf numFmtId="43" fontId="2" fillId="0" borderId="13" xfId="4" applyFont="1" applyFill="1" applyBorder="1" applyAlignment="1" applyProtection="1">
      <alignment horizontal="right" vertical="center"/>
      <protection locked="0"/>
    </xf>
    <xf numFmtId="43" fontId="10" fillId="0" borderId="13" xfId="4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 applyAlignment="1">
      <alignment wrapText="1"/>
    </xf>
    <xf numFmtId="0" fontId="0" fillId="0" borderId="13" xfId="0" applyBorder="1"/>
    <xf numFmtId="0" fontId="0" fillId="0" borderId="14" xfId="0" applyBorder="1"/>
    <xf numFmtId="0" fontId="0" fillId="0" borderId="13" xfId="0" applyFill="1" applyBorder="1"/>
    <xf numFmtId="0" fontId="3" fillId="0" borderId="14" xfId="0" applyFont="1" applyBorder="1"/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3" fillId="0" borderId="14" xfId="0" applyFont="1" applyFill="1" applyBorder="1" applyAlignment="1">
      <alignment vertical="center"/>
    </xf>
    <xf numFmtId="43" fontId="2" fillId="0" borderId="13" xfId="4" applyFont="1" applyFill="1" applyBorder="1" applyAlignment="1" applyProtection="1">
      <alignment horizontal="right" vertical="center"/>
      <protection locked="0"/>
    </xf>
    <xf numFmtId="43" fontId="0" fillId="0" borderId="13" xfId="4" applyFont="1" applyFill="1" applyBorder="1" applyAlignment="1" applyProtection="1">
      <alignment horizontal="right" vertical="center"/>
      <protection locked="0"/>
    </xf>
    <xf numFmtId="43" fontId="0" fillId="0" borderId="13" xfId="4" applyFont="1" applyFill="1" applyBorder="1" applyAlignment="1">
      <alignment horizontal="right"/>
    </xf>
    <xf numFmtId="43" fontId="0" fillId="2" borderId="15" xfId="4" applyFont="1" applyFill="1" applyBorder="1" applyAlignment="1">
      <alignment horizontal="right"/>
    </xf>
    <xf numFmtId="43" fontId="0" fillId="0" borderId="13" xfId="4" applyFont="1" applyBorder="1" applyAlignment="1">
      <alignment horizontal="right"/>
    </xf>
    <xf numFmtId="43" fontId="0" fillId="0" borderId="13" xfId="4" applyFont="1" applyFill="1" applyBorder="1" applyAlignment="1">
      <alignment horizontal="right" vertical="center"/>
    </xf>
    <xf numFmtId="43" fontId="0" fillId="0" borderId="14" xfId="4" applyFont="1" applyFill="1" applyBorder="1" applyAlignment="1">
      <alignment horizontal="right"/>
    </xf>
    <xf numFmtId="43" fontId="10" fillId="0" borderId="13" xfId="4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Fill="1" applyBorder="1"/>
    <xf numFmtId="0" fontId="0" fillId="0" borderId="0" xfId="0" applyProtection="1">
      <protection locked="0"/>
    </xf>
    <xf numFmtId="0" fontId="2" fillId="0" borderId="13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3" xfId="0" applyFill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3" fillId="0" borderId="13" xfId="0" applyFont="1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2" fillId="0" borderId="13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>
      <alignment vertical="center"/>
    </xf>
    <xf numFmtId="43" fontId="0" fillId="0" borderId="14" xfId="4" applyFont="1" applyFill="1" applyBorder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4" xfId="0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Fill="1" applyBorder="1" applyAlignment="1">
      <alignment horizontal="left" vertical="center" indent="3"/>
    </xf>
    <xf numFmtId="0" fontId="4" fillId="0" borderId="0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2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indent="6"/>
    </xf>
    <xf numFmtId="0" fontId="2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2" fillId="0" borderId="14" xfId="0" applyFont="1" applyFill="1" applyBorder="1" applyAlignment="1">
      <alignment horizontal="left" vertical="center" indent="3"/>
    </xf>
    <xf numFmtId="3" fontId="0" fillId="0" borderId="14" xfId="0" applyNumberFormat="1" applyFill="1" applyBorder="1"/>
    <xf numFmtId="3" fontId="0" fillId="0" borderId="14" xfId="0" applyNumberFormat="1" applyFill="1" applyBorder="1" applyAlignment="1">
      <alignment vertical="center"/>
    </xf>
    <xf numFmtId="43" fontId="2" fillId="0" borderId="13" xfId="4" applyFont="1" applyFill="1" applyBorder="1" applyProtection="1">
      <protection locked="0"/>
    </xf>
    <xf numFmtId="43" fontId="0" fillId="0" borderId="13" xfId="4" applyFont="1" applyFill="1" applyBorder="1" applyProtection="1">
      <protection locked="0"/>
    </xf>
    <xf numFmtId="43" fontId="0" fillId="0" borderId="13" xfId="4" applyFont="1" applyFill="1" applyBorder="1"/>
    <xf numFmtId="43" fontId="17" fillId="2" borderId="15" xfId="4" applyFont="1" applyFill="1" applyBorder="1" applyAlignment="1"/>
    <xf numFmtId="43" fontId="18" fillId="2" borderId="15" xfId="4" applyFont="1" applyFill="1" applyBorder="1" applyAlignment="1"/>
    <xf numFmtId="43" fontId="16" fillId="0" borderId="13" xfId="4" applyFont="1" applyFill="1" applyBorder="1" applyProtection="1">
      <protection locked="0"/>
    </xf>
    <xf numFmtId="43" fontId="2" fillId="0" borderId="13" xfId="4" applyFont="1" applyFill="1" applyBorder="1"/>
    <xf numFmtId="43" fontId="2" fillId="0" borderId="13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 applyProtection="1">
      <alignment vertical="center"/>
      <protection locked="0"/>
    </xf>
    <xf numFmtId="43" fontId="0" fillId="0" borderId="13" xfId="4" applyFont="1" applyFill="1" applyBorder="1" applyAlignment="1">
      <alignment vertical="center"/>
    </xf>
    <xf numFmtId="43" fontId="0" fillId="0" borderId="14" xfId="4" applyFont="1" applyFill="1" applyBorder="1" applyAlignment="1">
      <alignment vertical="center"/>
    </xf>
    <xf numFmtId="43" fontId="18" fillId="2" borderId="15" xfId="4" applyFont="1" applyFill="1" applyBorder="1" applyAlignment="1">
      <alignment vertical="center"/>
    </xf>
    <xf numFmtId="43" fontId="2" fillId="0" borderId="13" xfId="4" applyFont="1" applyFill="1" applyBorder="1" applyAlignment="1">
      <alignment vertical="center"/>
    </xf>
    <xf numFmtId="43" fontId="18" fillId="2" borderId="15" xfId="4" applyFont="1" applyFill="1" applyBorder="1"/>
    <xf numFmtId="43" fontId="0" fillId="0" borderId="14" xfId="4" applyFont="1" applyFill="1" applyBorder="1"/>
    <xf numFmtId="43" fontId="10" fillId="0" borderId="13" xfId="4" applyFont="1" applyFill="1" applyBorder="1" applyProtection="1">
      <protection locked="0"/>
    </xf>
    <xf numFmtId="43" fontId="10" fillId="0" borderId="12" xfId="4" applyFont="1" applyFill="1" applyBorder="1" applyAlignment="1" applyProtection="1">
      <alignment vertical="center"/>
      <protection locked="0"/>
    </xf>
    <xf numFmtId="3" fontId="0" fillId="0" borderId="12" xfId="0" applyNumberFormat="1" applyFont="1" applyFill="1" applyBorder="1" applyProtection="1">
      <protection locked="0"/>
    </xf>
    <xf numFmtId="43" fontId="10" fillId="0" borderId="13" xfId="4" applyFont="1" applyFill="1" applyBorder="1" applyAlignment="1" applyProtection="1">
      <alignment vertical="center"/>
      <protection locked="0"/>
    </xf>
    <xf numFmtId="0" fontId="4" fillId="0" borderId="10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justify" vertical="center" wrapText="1"/>
    </xf>
    <xf numFmtId="0" fontId="12" fillId="0" borderId="1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4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workbookViewId="0">
      <selection activeCell="A9" sqref="A9"/>
    </sheetView>
  </sheetViews>
  <sheetFormatPr baseColWidth="10" defaultRowHeight="15"/>
  <cols>
    <col min="1" max="1" width="90.5703125" bestFit="1" customWidth="1"/>
    <col min="2" max="3" width="16.85546875" bestFit="1" customWidth="1"/>
    <col min="4" max="4" width="92.140625" bestFit="1" customWidth="1"/>
    <col min="5" max="6" width="16.85546875" bestFit="1" customWidth="1"/>
  </cols>
  <sheetData>
    <row r="1" spans="1:6" ht="21">
      <c r="A1" s="244" t="s">
        <v>408</v>
      </c>
      <c r="B1" s="244"/>
      <c r="C1" s="244"/>
      <c r="D1" s="244"/>
      <c r="E1" s="244"/>
      <c r="F1" s="244"/>
    </row>
    <row r="2" spans="1:6">
      <c r="A2" s="245" t="s">
        <v>337</v>
      </c>
      <c r="B2" s="246"/>
      <c r="C2" s="246"/>
      <c r="D2" s="246"/>
      <c r="E2" s="246"/>
      <c r="F2" s="247"/>
    </row>
    <row r="3" spans="1:6">
      <c r="A3" s="248" t="s">
        <v>409</v>
      </c>
      <c r="B3" s="249"/>
      <c r="C3" s="249"/>
      <c r="D3" s="249"/>
      <c r="E3" s="249"/>
      <c r="F3" s="250"/>
    </row>
    <row r="4" spans="1:6">
      <c r="A4" s="251" t="s">
        <v>410</v>
      </c>
      <c r="B4" s="252"/>
      <c r="C4" s="252"/>
      <c r="D4" s="252"/>
      <c r="E4" s="252"/>
      <c r="F4" s="253"/>
    </row>
    <row r="5" spans="1:6">
      <c r="A5" s="254" t="s">
        <v>3</v>
      </c>
      <c r="B5" s="255"/>
      <c r="C5" s="255"/>
      <c r="D5" s="255"/>
      <c r="E5" s="255"/>
      <c r="F5" s="256"/>
    </row>
    <row r="6" spans="1:6">
      <c r="A6" s="124" t="s">
        <v>411</v>
      </c>
      <c r="B6" s="125">
        <v>2019</v>
      </c>
      <c r="C6" s="126">
        <v>2018</v>
      </c>
      <c r="D6" s="127" t="s">
        <v>4</v>
      </c>
      <c r="E6" s="125">
        <v>2019</v>
      </c>
      <c r="F6" s="126">
        <v>2018</v>
      </c>
    </row>
    <row r="7" spans="1:6">
      <c r="A7" s="128" t="s">
        <v>412</v>
      </c>
      <c r="B7" s="129"/>
      <c r="C7" s="129"/>
      <c r="D7" s="130" t="s">
        <v>413</v>
      </c>
      <c r="E7" s="129"/>
      <c r="F7" s="129"/>
    </row>
    <row r="8" spans="1:6">
      <c r="A8" s="131" t="s">
        <v>414</v>
      </c>
      <c r="B8" s="132"/>
      <c r="C8" s="132"/>
      <c r="D8" s="133" t="s">
        <v>415</v>
      </c>
      <c r="E8" s="132"/>
      <c r="F8" s="132"/>
    </row>
    <row r="9" spans="1:6">
      <c r="A9" s="134" t="s">
        <v>416</v>
      </c>
      <c r="B9" s="152">
        <v>162179020.01999998</v>
      </c>
      <c r="C9" s="152">
        <v>119924811.62</v>
      </c>
      <c r="D9" s="140" t="s">
        <v>417</v>
      </c>
      <c r="E9" s="152">
        <v>83042540.629999995</v>
      </c>
      <c r="F9" s="152">
        <v>118264005.44</v>
      </c>
    </row>
    <row r="10" spans="1:6">
      <c r="A10" s="135" t="s">
        <v>418</v>
      </c>
      <c r="B10" s="152"/>
      <c r="C10" s="152"/>
      <c r="D10" s="141" t="s">
        <v>419</v>
      </c>
      <c r="E10" s="155">
        <v>4814830.08</v>
      </c>
      <c r="F10" s="155">
        <v>9811333.0199999996</v>
      </c>
    </row>
    <row r="11" spans="1:6">
      <c r="A11" s="135" t="s">
        <v>420</v>
      </c>
      <c r="B11" s="155">
        <v>102092434</v>
      </c>
      <c r="C11" s="155">
        <v>54656813.420000002</v>
      </c>
      <c r="D11" s="141" t="s">
        <v>421</v>
      </c>
      <c r="E11" s="155">
        <v>24900923.260000002</v>
      </c>
      <c r="F11" s="155">
        <v>31706982.510000002</v>
      </c>
    </row>
    <row r="12" spans="1:6">
      <c r="A12" s="135" t="s">
        <v>422</v>
      </c>
      <c r="B12" s="152"/>
      <c r="C12" s="152"/>
      <c r="D12" s="141" t="s">
        <v>423</v>
      </c>
      <c r="E12" s="155">
        <v>27414953.739999998</v>
      </c>
      <c r="F12" s="155">
        <v>39650839.890000001</v>
      </c>
    </row>
    <row r="13" spans="1:6">
      <c r="A13" s="135" t="s">
        <v>424</v>
      </c>
      <c r="B13" s="155">
        <v>31880656.32</v>
      </c>
      <c r="C13" s="155">
        <v>31708146.02</v>
      </c>
      <c r="D13" s="141" t="s">
        <v>425</v>
      </c>
      <c r="E13" s="152"/>
      <c r="F13" s="152"/>
    </row>
    <row r="14" spans="1:6">
      <c r="A14" s="135" t="s">
        <v>426</v>
      </c>
      <c r="B14" s="155">
        <v>28205929.699999999</v>
      </c>
      <c r="C14" s="155">
        <v>33559852.18</v>
      </c>
      <c r="D14" s="141" t="s">
        <v>427</v>
      </c>
      <c r="E14" s="155">
        <v>814729.4</v>
      </c>
      <c r="F14" s="155">
        <v>1872658.39</v>
      </c>
    </row>
    <row r="15" spans="1:6">
      <c r="A15" s="135" t="s">
        <v>428</v>
      </c>
      <c r="B15" s="152"/>
      <c r="C15" s="152"/>
      <c r="D15" s="141" t="s">
        <v>429</v>
      </c>
      <c r="E15" s="152"/>
      <c r="F15" s="152"/>
    </row>
    <row r="16" spans="1:6">
      <c r="A16" s="135" t="s">
        <v>430</v>
      </c>
      <c r="B16" s="152"/>
      <c r="C16" s="152"/>
      <c r="D16" s="141" t="s">
        <v>431</v>
      </c>
      <c r="E16" s="155">
        <v>4278197.54</v>
      </c>
      <c r="F16" s="155">
        <v>5648741.8099999996</v>
      </c>
    </row>
    <row r="17" spans="1:6">
      <c r="A17" s="134" t="s">
        <v>432</v>
      </c>
      <c r="B17" s="152">
        <v>19020778</v>
      </c>
      <c r="C17" s="152">
        <v>15606049.369999999</v>
      </c>
      <c r="D17" s="141" t="s">
        <v>433</v>
      </c>
      <c r="E17" s="155">
        <v>5681.41</v>
      </c>
      <c r="F17" s="155">
        <v>0</v>
      </c>
    </row>
    <row r="18" spans="1:6">
      <c r="A18" s="136" t="s">
        <v>434</v>
      </c>
      <c r="B18" s="152"/>
      <c r="C18" s="152"/>
      <c r="D18" s="141" t="s">
        <v>435</v>
      </c>
      <c r="E18" s="155">
        <v>20813225.199999999</v>
      </c>
      <c r="F18" s="155">
        <v>29573449.82</v>
      </c>
    </row>
    <row r="19" spans="1:6">
      <c r="A19" s="136" t="s">
        <v>436</v>
      </c>
      <c r="B19" s="155">
        <v>16074115.210000001</v>
      </c>
      <c r="C19" s="155">
        <v>4844322.32</v>
      </c>
      <c r="D19" s="140" t="s">
        <v>437</v>
      </c>
      <c r="E19" s="152">
        <v>0</v>
      </c>
      <c r="F19" s="152">
        <v>0</v>
      </c>
    </row>
    <row r="20" spans="1:6">
      <c r="A20" s="136" t="s">
        <v>438</v>
      </c>
      <c r="B20" s="155">
        <v>942432.42</v>
      </c>
      <c r="C20" s="155">
        <v>886621.47</v>
      </c>
      <c r="D20" s="141" t="s">
        <v>439</v>
      </c>
      <c r="E20" s="155">
        <v>0</v>
      </c>
      <c r="F20" s="155">
        <v>0</v>
      </c>
    </row>
    <row r="21" spans="1:6">
      <c r="A21" s="136" t="s">
        <v>440</v>
      </c>
      <c r="B21" s="155">
        <v>18746.990000000002</v>
      </c>
      <c r="C21" s="155">
        <v>54.99</v>
      </c>
      <c r="D21" s="141" t="s">
        <v>441</v>
      </c>
      <c r="E21" s="155">
        <v>0</v>
      </c>
      <c r="F21" s="155">
        <v>0</v>
      </c>
    </row>
    <row r="22" spans="1:6">
      <c r="A22" s="136" t="s">
        <v>442</v>
      </c>
      <c r="B22" s="155">
        <v>212440.05</v>
      </c>
      <c r="C22" s="155">
        <v>218440.05</v>
      </c>
      <c r="D22" s="141" t="s">
        <v>443</v>
      </c>
      <c r="E22" s="155">
        <v>0</v>
      </c>
      <c r="F22" s="155">
        <v>0</v>
      </c>
    </row>
    <row r="23" spans="1:6">
      <c r="A23" s="136" t="s">
        <v>444</v>
      </c>
      <c r="B23" s="152"/>
      <c r="C23" s="152"/>
      <c r="D23" s="140" t="s">
        <v>445</v>
      </c>
      <c r="E23" s="152">
        <v>8312342.0899999999</v>
      </c>
      <c r="F23" s="152">
        <v>-245185.15</v>
      </c>
    </row>
    <row r="24" spans="1:6">
      <c r="A24" s="136" t="s">
        <v>446</v>
      </c>
      <c r="B24" s="155">
        <v>1773043.33</v>
      </c>
      <c r="C24" s="155">
        <v>9656610.5399999991</v>
      </c>
      <c r="D24" s="141" t="s">
        <v>447</v>
      </c>
      <c r="E24" s="155">
        <v>8312342.0899999999</v>
      </c>
      <c r="F24" s="155">
        <v>-245185.15</v>
      </c>
    </row>
    <row r="25" spans="1:6">
      <c r="A25" s="134" t="s">
        <v>448</v>
      </c>
      <c r="B25" s="152">
        <v>25694100.060000002</v>
      </c>
      <c r="C25" s="152">
        <v>45266963.870000005</v>
      </c>
      <c r="D25" s="141" t="s">
        <v>449</v>
      </c>
      <c r="E25" s="155">
        <v>0</v>
      </c>
      <c r="F25" s="155">
        <v>0</v>
      </c>
    </row>
    <row r="26" spans="1:6">
      <c r="A26" s="136" t="s">
        <v>450</v>
      </c>
      <c r="B26" s="155">
        <v>1862959.03</v>
      </c>
      <c r="C26" s="155">
        <v>2361596.63</v>
      </c>
      <c r="D26" s="140" t="s">
        <v>451</v>
      </c>
      <c r="E26" s="155">
        <v>0</v>
      </c>
      <c r="F26" s="155">
        <v>0</v>
      </c>
    </row>
    <row r="27" spans="1:6">
      <c r="A27" s="136" t="s">
        <v>452</v>
      </c>
      <c r="B27" s="152"/>
      <c r="C27" s="152"/>
      <c r="D27" s="140" t="s">
        <v>453</v>
      </c>
      <c r="E27" s="152">
        <v>0</v>
      </c>
      <c r="F27" s="152">
        <v>0</v>
      </c>
    </row>
    <row r="28" spans="1:6">
      <c r="A28" s="136" t="s">
        <v>454</v>
      </c>
      <c r="B28" s="152"/>
      <c r="C28" s="152"/>
      <c r="D28" s="141" t="s">
        <v>455</v>
      </c>
      <c r="E28" s="155">
        <v>0</v>
      </c>
      <c r="F28" s="155">
        <v>0</v>
      </c>
    </row>
    <row r="29" spans="1:6">
      <c r="A29" s="136" t="s">
        <v>456</v>
      </c>
      <c r="B29" s="155">
        <v>23831141.030000001</v>
      </c>
      <c r="C29" s="155">
        <v>42905367.240000002</v>
      </c>
      <c r="D29" s="141" t="s">
        <v>457</v>
      </c>
      <c r="E29" s="155">
        <v>0</v>
      </c>
      <c r="F29" s="155">
        <v>0</v>
      </c>
    </row>
    <row r="30" spans="1:6">
      <c r="A30" s="136" t="s">
        <v>458</v>
      </c>
      <c r="B30" s="152"/>
      <c r="C30" s="152"/>
      <c r="D30" s="141" t="s">
        <v>459</v>
      </c>
      <c r="E30" s="155">
        <v>0</v>
      </c>
      <c r="F30" s="155">
        <v>0</v>
      </c>
    </row>
    <row r="31" spans="1:6">
      <c r="A31" s="134" t="s">
        <v>460</v>
      </c>
      <c r="B31" s="152">
        <v>0</v>
      </c>
      <c r="C31" s="152">
        <v>0</v>
      </c>
      <c r="D31" s="140" t="s">
        <v>461</v>
      </c>
      <c r="E31" s="152">
        <v>0</v>
      </c>
      <c r="F31" s="152">
        <v>0</v>
      </c>
    </row>
    <row r="32" spans="1:6">
      <c r="A32" s="136" t="s">
        <v>462</v>
      </c>
      <c r="B32" s="155">
        <v>0</v>
      </c>
      <c r="C32" s="155">
        <v>0</v>
      </c>
      <c r="D32" s="141" t="s">
        <v>463</v>
      </c>
      <c r="E32" s="152"/>
      <c r="F32" s="152"/>
    </row>
    <row r="33" spans="1:6">
      <c r="A33" s="136" t="s">
        <v>464</v>
      </c>
      <c r="B33" s="152"/>
      <c r="C33" s="152"/>
      <c r="D33" s="141" t="s">
        <v>465</v>
      </c>
      <c r="E33" s="152"/>
      <c r="F33" s="152"/>
    </row>
    <row r="34" spans="1:6">
      <c r="A34" s="136" t="s">
        <v>466</v>
      </c>
      <c r="B34" s="152"/>
      <c r="C34" s="152"/>
      <c r="D34" s="141" t="s">
        <v>467</v>
      </c>
      <c r="E34" s="152"/>
      <c r="F34" s="152"/>
    </row>
    <row r="35" spans="1:6">
      <c r="A35" s="136" t="s">
        <v>468</v>
      </c>
      <c r="B35" s="152"/>
      <c r="C35" s="152"/>
      <c r="D35" s="141" t="s">
        <v>469</v>
      </c>
      <c r="E35" s="152"/>
      <c r="F35" s="152"/>
    </row>
    <row r="36" spans="1:6">
      <c r="A36" s="136" t="s">
        <v>470</v>
      </c>
      <c r="B36" s="152"/>
      <c r="C36" s="152"/>
      <c r="D36" s="141" t="s">
        <v>471</v>
      </c>
      <c r="E36" s="152"/>
      <c r="F36" s="152"/>
    </row>
    <row r="37" spans="1:6">
      <c r="A37" s="134" t="s">
        <v>472</v>
      </c>
      <c r="B37" s="155">
        <v>0</v>
      </c>
      <c r="C37" s="155">
        <v>0</v>
      </c>
      <c r="D37" s="141" t="s">
        <v>473</v>
      </c>
      <c r="E37" s="152"/>
      <c r="F37" s="152"/>
    </row>
    <row r="38" spans="1:6">
      <c r="A38" s="134" t="s">
        <v>474</v>
      </c>
      <c r="B38" s="152">
        <v>0</v>
      </c>
      <c r="C38" s="152">
        <v>0</v>
      </c>
      <c r="D38" s="140" t="s">
        <v>475</v>
      </c>
      <c r="E38" s="152">
        <v>10197150.51</v>
      </c>
      <c r="F38" s="152">
        <v>7498720.0099999998</v>
      </c>
    </row>
    <row r="39" spans="1:6">
      <c r="A39" s="136" t="s">
        <v>476</v>
      </c>
      <c r="B39" s="155">
        <v>0</v>
      </c>
      <c r="C39" s="155">
        <v>0</v>
      </c>
      <c r="D39" s="141" t="s">
        <v>477</v>
      </c>
      <c r="E39" s="155">
        <v>0</v>
      </c>
      <c r="F39" s="155">
        <v>0</v>
      </c>
    </row>
    <row r="40" spans="1:6">
      <c r="A40" s="136" t="s">
        <v>478</v>
      </c>
      <c r="B40" s="155">
        <v>0</v>
      </c>
      <c r="C40" s="155">
        <v>0</v>
      </c>
      <c r="D40" s="141" t="s">
        <v>479</v>
      </c>
      <c r="E40" s="155">
        <v>0</v>
      </c>
      <c r="F40" s="155">
        <v>0</v>
      </c>
    </row>
    <row r="41" spans="1:6">
      <c r="A41" s="134" t="s">
        <v>480</v>
      </c>
      <c r="B41" s="152">
        <v>34130</v>
      </c>
      <c r="C41" s="152">
        <v>34130</v>
      </c>
      <c r="D41" s="141" t="s">
        <v>481</v>
      </c>
      <c r="E41" s="155">
        <v>10197150.51</v>
      </c>
      <c r="F41" s="155">
        <v>7498720.0099999998</v>
      </c>
    </row>
    <row r="42" spans="1:6">
      <c r="A42" s="136" t="s">
        <v>482</v>
      </c>
      <c r="B42" s="155">
        <v>34130</v>
      </c>
      <c r="C42" s="155">
        <v>34130</v>
      </c>
      <c r="D42" s="140" t="s">
        <v>483</v>
      </c>
      <c r="E42" s="152">
        <v>0</v>
      </c>
      <c r="F42" s="152">
        <v>0</v>
      </c>
    </row>
    <row r="43" spans="1:6">
      <c r="A43" s="136" t="s">
        <v>484</v>
      </c>
      <c r="B43" s="152"/>
      <c r="C43" s="152"/>
      <c r="D43" s="141" t="s">
        <v>485</v>
      </c>
      <c r="E43" s="155">
        <v>0</v>
      </c>
      <c r="F43" s="155">
        <v>0</v>
      </c>
    </row>
    <row r="44" spans="1:6">
      <c r="A44" s="136" t="s">
        <v>486</v>
      </c>
      <c r="B44" s="152"/>
      <c r="C44" s="152"/>
      <c r="D44" s="141" t="s">
        <v>487</v>
      </c>
      <c r="E44" s="155">
        <v>0</v>
      </c>
      <c r="F44" s="155">
        <v>0</v>
      </c>
    </row>
    <row r="45" spans="1:6">
      <c r="A45" s="136" t="s">
        <v>488</v>
      </c>
      <c r="B45" s="152"/>
      <c r="C45" s="152"/>
      <c r="D45" s="141" t="s">
        <v>489</v>
      </c>
      <c r="E45" s="155">
        <v>0</v>
      </c>
      <c r="F45" s="155">
        <v>0</v>
      </c>
    </row>
    <row r="46" spans="1:6">
      <c r="A46" s="132"/>
      <c r="B46" s="153"/>
      <c r="C46" s="153"/>
      <c r="D46" s="142"/>
      <c r="E46" s="153"/>
      <c r="F46" s="153"/>
    </row>
    <row r="47" spans="1:6">
      <c r="A47" s="137" t="s">
        <v>490</v>
      </c>
      <c r="B47" s="154">
        <v>206928028.07999998</v>
      </c>
      <c r="C47" s="154">
        <v>180831954.86000001</v>
      </c>
      <c r="D47" s="143" t="s">
        <v>491</v>
      </c>
      <c r="E47" s="154">
        <v>101552033.23</v>
      </c>
      <c r="F47" s="154">
        <v>125517540.3</v>
      </c>
    </row>
    <row r="48" spans="1:6">
      <c r="A48" s="132"/>
      <c r="B48" s="153"/>
      <c r="C48" s="153"/>
      <c r="D48" s="142"/>
      <c r="E48" s="153"/>
      <c r="F48" s="153"/>
    </row>
    <row r="49" spans="1:6">
      <c r="A49" s="131" t="s">
        <v>492</v>
      </c>
      <c r="B49" s="153"/>
      <c r="C49" s="153"/>
      <c r="D49" s="143" t="s">
        <v>493</v>
      </c>
      <c r="E49" s="153"/>
      <c r="F49" s="153"/>
    </row>
    <row r="50" spans="1:6">
      <c r="A50" s="134" t="s">
        <v>494</v>
      </c>
      <c r="B50" s="155">
        <v>3402236.53</v>
      </c>
      <c r="C50" s="155">
        <v>3152188.83</v>
      </c>
      <c r="D50" s="140" t="s">
        <v>495</v>
      </c>
      <c r="E50" s="155">
        <v>0</v>
      </c>
      <c r="F50" s="155">
        <v>0</v>
      </c>
    </row>
    <row r="51" spans="1:6">
      <c r="A51" s="134" t="s">
        <v>496</v>
      </c>
      <c r="B51" s="155">
        <v>0</v>
      </c>
      <c r="C51" s="155">
        <v>0</v>
      </c>
      <c r="D51" s="140" t="s">
        <v>497</v>
      </c>
      <c r="E51" s="155">
        <v>0</v>
      </c>
      <c r="F51" s="155">
        <v>0</v>
      </c>
    </row>
    <row r="52" spans="1:6">
      <c r="A52" s="134" t="s">
        <v>498</v>
      </c>
      <c r="B52" s="155">
        <v>1769304596.22</v>
      </c>
      <c r="C52" s="155">
        <v>1710974983.1700001</v>
      </c>
      <c r="D52" s="140" t="s">
        <v>499</v>
      </c>
      <c r="E52" s="155">
        <v>105049287.63</v>
      </c>
      <c r="F52" s="155">
        <v>116929458.87</v>
      </c>
    </row>
    <row r="53" spans="1:6">
      <c r="A53" s="134" t="s">
        <v>500</v>
      </c>
      <c r="B53" s="155">
        <v>266769028.09</v>
      </c>
      <c r="C53" s="155">
        <v>266378119.69</v>
      </c>
      <c r="D53" s="140" t="s">
        <v>501</v>
      </c>
      <c r="E53" s="155">
        <v>0</v>
      </c>
      <c r="F53" s="155">
        <v>0</v>
      </c>
    </row>
    <row r="54" spans="1:6">
      <c r="A54" s="134" t="s">
        <v>502</v>
      </c>
      <c r="B54" s="155">
        <v>10461028.68</v>
      </c>
      <c r="C54" s="155">
        <v>10461028.68</v>
      </c>
      <c r="D54" s="140" t="s">
        <v>503</v>
      </c>
      <c r="E54" s="155">
        <v>0</v>
      </c>
      <c r="F54" s="155">
        <v>0</v>
      </c>
    </row>
    <row r="55" spans="1:6">
      <c r="A55" s="134" t="s">
        <v>504</v>
      </c>
      <c r="B55" s="155">
        <v>-131095444.83</v>
      </c>
      <c r="C55" s="155">
        <v>-131095444.83</v>
      </c>
      <c r="D55" s="144" t="s">
        <v>505</v>
      </c>
      <c r="E55" s="155">
        <v>0</v>
      </c>
      <c r="F55" s="155">
        <v>0</v>
      </c>
    </row>
    <row r="56" spans="1:6">
      <c r="A56" s="134" t="s">
        <v>506</v>
      </c>
      <c r="B56" s="155">
        <v>1093246.3400000001</v>
      </c>
      <c r="C56" s="155">
        <v>1051801.24</v>
      </c>
      <c r="D56" s="142"/>
      <c r="E56" s="153"/>
      <c r="F56" s="153"/>
    </row>
    <row r="57" spans="1:6">
      <c r="A57" s="134" t="s">
        <v>507</v>
      </c>
      <c r="B57" s="155">
        <v>0</v>
      </c>
      <c r="C57" s="155">
        <v>0</v>
      </c>
      <c r="D57" s="143" t="s">
        <v>508</v>
      </c>
      <c r="E57" s="154">
        <v>105049287.63</v>
      </c>
      <c r="F57" s="154">
        <v>116929458.87</v>
      </c>
    </row>
    <row r="58" spans="1:6">
      <c r="A58" s="134" t="s">
        <v>509</v>
      </c>
      <c r="B58" s="155">
        <v>0</v>
      </c>
      <c r="C58" s="155">
        <v>0</v>
      </c>
      <c r="D58" s="142"/>
      <c r="E58" s="153"/>
      <c r="F58" s="153"/>
    </row>
    <row r="59" spans="1:6">
      <c r="A59" s="132"/>
      <c r="B59" s="153"/>
      <c r="C59" s="153"/>
      <c r="D59" s="143" t="s">
        <v>510</v>
      </c>
      <c r="E59" s="154">
        <v>206601320.86000001</v>
      </c>
      <c r="F59" s="154">
        <v>242446999.17000002</v>
      </c>
    </row>
    <row r="60" spans="1:6">
      <c r="A60" s="137" t="s">
        <v>511</v>
      </c>
      <c r="B60" s="154">
        <v>1919934691.03</v>
      </c>
      <c r="C60" s="154">
        <v>1860922676.7800002</v>
      </c>
      <c r="D60" s="142"/>
      <c r="E60" s="153"/>
      <c r="F60" s="153"/>
    </row>
    <row r="61" spans="1:6">
      <c r="A61" s="132"/>
      <c r="B61" s="153"/>
      <c r="C61" s="153"/>
      <c r="D61" s="145" t="s">
        <v>512</v>
      </c>
      <c r="E61" s="153"/>
      <c r="F61" s="153"/>
    </row>
    <row r="62" spans="1:6">
      <c r="A62" s="137" t="s">
        <v>513</v>
      </c>
      <c r="B62" s="154">
        <v>2126862719.1099999</v>
      </c>
      <c r="C62" s="154">
        <v>2041754631.6400003</v>
      </c>
      <c r="D62" s="142"/>
      <c r="E62" s="153"/>
      <c r="F62" s="153"/>
    </row>
    <row r="63" spans="1:6">
      <c r="A63" s="132"/>
      <c r="B63" s="150"/>
      <c r="C63" s="150"/>
      <c r="D63" s="146" t="s">
        <v>514</v>
      </c>
      <c r="E63" s="152">
        <v>486365438.76999998</v>
      </c>
      <c r="F63" s="152">
        <v>486365438.76999998</v>
      </c>
    </row>
    <row r="64" spans="1:6">
      <c r="A64" s="132"/>
      <c r="B64" s="150"/>
      <c r="C64" s="150"/>
      <c r="D64" s="147" t="s">
        <v>515</v>
      </c>
      <c r="E64" s="155">
        <v>486365438.76999998</v>
      </c>
      <c r="F64" s="155">
        <v>486365438.76999998</v>
      </c>
    </row>
    <row r="65" spans="1:6">
      <c r="A65" s="132"/>
      <c r="B65" s="150"/>
      <c r="C65" s="150"/>
      <c r="D65" s="148" t="s">
        <v>516</v>
      </c>
      <c r="E65" s="155">
        <v>0</v>
      </c>
      <c r="F65" s="155">
        <v>0</v>
      </c>
    </row>
    <row r="66" spans="1:6">
      <c r="A66" s="132"/>
      <c r="B66" s="150"/>
      <c r="C66" s="150"/>
      <c r="D66" s="147" t="s">
        <v>517</v>
      </c>
      <c r="E66" s="155">
        <v>0</v>
      </c>
      <c r="F66" s="155">
        <v>0</v>
      </c>
    </row>
    <row r="67" spans="1:6">
      <c r="A67" s="132"/>
      <c r="B67" s="150"/>
      <c r="C67" s="150"/>
      <c r="D67" s="142"/>
      <c r="E67" s="153"/>
      <c r="F67" s="153"/>
    </row>
    <row r="68" spans="1:6">
      <c r="A68" s="132"/>
      <c r="B68" s="150"/>
      <c r="C68" s="150"/>
      <c r="D68" s="146" t="s">
        <v>518</v>
      </c>
      <c r="E68" s="152">
        <v>1433895959.48</v>
      </c>
      <c r="F68" s="152">
        <v>1312992966.5</v>
      </c>
    </row>
    <row r="69" spans="1:6">
      <c r="A69" s="138"/>
      <c r="B69" s="150"/>
      <c r="C69" s="150"/>
      <c r="D69" s="147" t="s">
        <v>519</v>
      </c>
      <c r="E69" s="155">
        <v>123969222.91</v>
      </c>
      <c r="F69" s="155">
        <v>255479108.15000001</v>
      </c>
    </row>
    <row r="70" spans="1:6">
      <c r="A70" s="138"/>
      <c r="B70" s="150"/>
      <c r="C70" s="150"/>
      <c r="D70" s="147" t="s">
        <v>520</v>
      </c>
      <c r="E70" s="155">
        <v>1309926736.5699999</v>
      </c>
      <c r="F70" s="155">
        <v>1057513858.35</v>
      </c>
    </row>
    <row r="71" spans="1:6">
      <c r="A71" s="138"/>
      <c r="B71" s="150"/>
      <c r="C71" s="150"/>
      <c r="D71" s="147" t="s">
        <v>521</v>
      </c>
      <c r="E71" s="155">
        <v>0</v>
      </c>
      <c r="F71" s="155">
        <v>0</v>
      </c>
    </row>
    <row r="72" spans="1:6">
      <c r="A72" s="138"/>
      <c r="B72" s="150"/>
      <c r="C72" s="150"/>
      <c r="D72" s="147" t="s">
        <v>522</v>
      </c>
      <c r="E72" s="155">
        <v>0</v>
      </c>
      <c r="F72" s="155">
        <v>0</v>
      </c>
    </row>
    <row r="73" spans="1:6">
      <c r="A73" s="138"/>
      <c r="B73" s="150"/>
      <c r="C73" s="150"/>
      <c r="D73" s="147" t="s">
        <v>523</v>
      </c>
      <c r="E73" s="155">
        <v>0</v>
      </c>
      <c r="F73" s="155">
        <v>0</v>
      </c>
    </row>
    <row r="74" spans="1:6">
      <c r="A74" s="138"/>
      <c r="B74" s="150"/>
      <c r="C74" s="150"/>
      <c r="D74" s="142"/>
      <c r="E74" s="153"/>
      <c r="F74" s="153"/>
    </row>
    <row r="75" spans="1:6">
      <c r="A75" s="138"/>
      <c r="B75" s="150"/>
      <c r="C75" s="150"/>
      <c r="D75" s="146" t="s">
        <v>524</v>
      </c>
      <c r="E75" s="152">
        <v>0</v>
      </c>
      <c r="F75" s="152">
        <v>0</v>
      </c>
    </row>
    <row r="76" spans="1:6">
      <c r="A76" s="138"/>
      <c r="B76" s="150"/>
      <c r="C76" s="150"/>
      <c r="D76" s="140" t="s">
        <v>525</v>
      </c>
      <c r="E76" s="155">
        <v>0</v>
      </c>
      <c r="F76" s="155">
        <v>0</v>
      </c>
    </row>
    <row r="77" spans="1:6">
      <c r="A77" s="138"/>
      <c r="B77" s="150"/>
      <c r="C77" s="150"/>
      <c r="D77" s="140" t="s">
        <v>526</v>
      </c>
      <c r="E77" s="155">
        <v>0</v>
      </c>
      <c r="F77" s="155">
        <v>0</v>
      </c>
    </row>
    <row r="78" spans="1:6">
      <c r="A78" s="138"/>
      <c r="B78" s="150"/>
      <c r="C78" s="150"/>
      <c r="D78" s="142"/>
      <c r="E78" s="153"/>
      <c r="F78" s="153"/>
    </row>
    <row r="79" spans="1:6">
      <c r="A79" s="138"/>
      <c r="B79" s="150"/>
      <c r="C79" s="150"/>
      <c r="D79" s="143" t="s">
        <v>527</v>
      </c>
      <c r="E79" s="154">
        <v>1920261398.25</v>
      </c>
      <c r="F79" s="154">
        <v>1799358405.27</v>
      </c>
    </row>
    <row r="80" spans="1:6">
      <c r="A80" s="138"/>
      <c r="B80" s="150"/>
      <c r="C80" s="150"/>
      <c r="D80" s="142"/>
      <c r="E80" s="153"/>
      <c r="F80" s="153"/>
    </row>
    <row r="81" spans="1:6">
      <c r="A81" s="138"/>
      <c r="B81" s="150"/>
      <c r="C81" s="150"/>
      <c r="D81" s="143" t="s">
        <v>528</v>
      </c>
      <c r="E81" s="154">
        <v>2126862719.1100001</v>
      </c>
      <c r="F81" s="154">
        <v>2041805404.4400001</v>
      </c>
    </row>
    <row r="82" spans="1:6">
      <c r="A82" s="139"/>
      <c r="B82" s="151"/>
      <c r="C82" s="151"/>
      <c r="D82" s="149"/>
      <c r="E82" s="149"/>
      <c r="F82" s="149"/>
    </row>
    <row r="83" spans="1:6">
      <c r="A83" s="123"/>
      <c r="B83" s="123"/>
      <c r="C83" s="123"/>
      <c r="D83" s="123"/>
      <c r="E83" s="123"/>
      <c r="F83" s="123"/>
    </row>
    <row r="84" spans="1:6">
      <c r="A84" s="123"/>
      <c r="B84" s="123"/>
      <c r="C84" s="123"/>
      <c r="D84" s="123"/>
      <c r="E84" s="123"/>
      <c r="F84" s="123"/>
    </row>
    <row r="85" spans="1:6">
      <c r="A85" s="123"/>
      <c r="B85" s="123"/>
      <c r="C85" s="123"/>
      <c r="D85" s="123"/>
      <c r="E85" s="123"/>
      <c r="F85" s="123"/>
    </row>
    <row r="86" spans="1:6">
      <c r="A86" s="123"/>
      <c r="B86" s="123"/>
      <c r="C86" s="123"/>
      <c r="D86" s="123"/>
      <c r="E86" s="123"/>
      <c r="F86" s="123"/>
    </row>
    <row r="87" spans="1:6">
      <c r="A87" s="123"/>
      <c r="B87" s="123"/>
      <c r="C87" s="123"/>
      <c r="D87" s="123"/>
      <c r="E87" s="123"/>
      <c r="F87" s="123"/>
    </row>
    <row r="88" spans="1:6">
      <c r="A88" s="123"/>
      <c r="B88" s="123"/>
      <c r="C88" s="123"/>
      <c r="D88" s="123"/>
      <c r="E88" s="123"/>
      <c r="F88" s="123"/>
    </row>
    <row r="89" spans="1:6">
      <c r="A89" s="123"/>
      <c r="B89" s="123"/>
      <c r="C89" s="123"/>
      <c r="D89" s="123"/>
      <c r="E89" s="123"/>
      <c r="F89" s="123"/>
    </row>
    <row r="90" spans="1:6">
      <c r="A90" s="123"/>
      <c r="B90" s="123"/>
      <c r="C90" s="123"/>
      <c r="D90" s="123"/>
      <c r="E90" s="123"/>
      <c r="F90" s="123"/>
    </row>
    <row r="91" spans="1:6">
      <c r="A91" s="123"/>
      <c r="B91" s="123"/>
      <c r="C91" s="123"/>
      <c r="D91" s="123"/>
      <c r="E91" s="123"/>
      <c r="F91" s="123"/>
    </row>
    <row r="92" spans="1:6">
      <c r="A92" s="123"/>
      <c r="B92" s="123"/>
      <c r="C92" s="123"/>
      <c r="D92" s="123"/>
      <c r="E92" s="123"/>
      <c r="F92" s="123"/>
    </row>
    <row r="93" spans="1:6">
      <c r="A93" s="123"/>
      <c r="B93" s="123"/>
      <c r="C93" s="123"/>
      <c r="D93" s="123"/>
      <c r="E93" s="123"/>
      <c r="F93" s="123"/>
    </row>
    <row r="94" spans="1:6">
      <c r="A94" s="123"/>
      <c r="B94" s="123"/>
      <c r="C94" s="123"/>
      <c r="D94" s="123"/>
      <c r="E94" s="123"/>
      <c r="F94" s="123"/>
    </row>
    <row r="95" spans="1:6">
      <c r="A95" s="123"/>
      <c r="B95" s="123"/>
      <c r="C95" s="123"/>
      <c r="D95" s="123"/>
      <c r="E95" s="123"/>
      <c r="F95" s="123"/>
    </row>
    <row r="96" spans="1:6">
      <c r="A96" s="123"/>
      <c r="B96" s="123"/>
      <c r="C96" s="123"/>
      <c r="D96" s="123"/>
      <c r="E96" s="123"/>
      <c r="F96" s="12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D7" sqref="C7:D7"/>
    </sheetView>
  </sheetViews>
  <sheetFormatPr baseColWidth="10" defaultRowHeight="15"/>
  <cols>
    <col min="1" max="1" width="56.85546875" bestFit="1" customWidth="1"/>
    <col min="2" max="2" width="10.85546875" bestFit="1" customWidth="1"/>
    <col min="3" max="3" width="11.140625" bestFit="1" customWidth="1"/>
    <col min="4" max="4" width="13.140625" bestFit="1" customWidth="1"/>
    <col min="5" max="5" width="11.28515625" customWidth="1"/>
    <col min="6" max="6" width="13.140625" bestFit="1" customWidth="1"/>
    <col min="8" max="8" width="11.28515625" bestFit="1" customWidth="1"/>
  </cols>
  <sheetData>
    <row r="1" spans="1:9" ht="26.25">
      <c r="A1" s="258" t="s">
        <v>529</v>
      </c>
      <c r="B1" s="258"/>
      <c r="C1" s="258"/>
      <c r="D1" s="258"/>
      <c r="E1" s="258"/>
      <c r="F1" s="258"/>
      <c r="G1" s="258"/>
      <c r="H1" s="258"/>
      <c r="I1" s="169"/>
    </row>
    <row r="2" spans="1:9">
      <c r="A2" s="245" t="s">
        <v>337</v>
      </c>
      <c r="B2" s="246"/>
      <c r="C2" s="246"/>
      <c r="D2" s="246"/>
      <c r="E2" s="246"/>
      <c r="F2" s="246"/>
      <c r="G2" s="246"/>
      <c r="H2" s="247"/>
      <c r="I2" s="156"/>
    </row>
    <row r="3" spans="1:9">
      <c r="A3" s="248" t="s">
        <v>530</v>
      </c>
      <c r="B3" s="249"/>
      <c r="C3" s="249"/>
      <c r="D3" s="249"/>
      <c r="E3" s="249"/>
      <c r="F3" s="249"/>
      <c r="G3" s="249"/>
      <c r="H3" s="250"/>
      <c r="I3" s="156"/>
    </row>
    <row r="4" spans="1:9">
      <c r="A4" s="251" t="s">
        <v>531</v>
      </c>
      <c r="B4" s="252"/>
      <c r="C4" s="252"/>
      <c r="D4" s="252"/>
      <c r="E4" s="252"/>
      <c r="F4" s="252"/>
      <c r="G4" s="252"/>
      <c r="H4" s="253"/>
      <c r="I4" s="156"/>
    </row>
    <row r="5" spans="1:9">
      <c r="A5" s="254" t="s">
        <v>3</v>
      </c>
      <c r="B5" s="255"/>
      <c r="C5" s="255"/>
      <c r="D5" s="255"/>
      <c r="E5" s="255"/>
      <c r="F5" s="255"/>
      <c r="G5" s="255"/>
      <c r="H5" s="256"/>
      <c r="I5" s="156"/>
    </row>
    <row r="6" spans="1:9" ht="105">
      <c r="A6" s="170" t="s">
        <v>532</v>
      </c>
      <c r="B6" s="171" t="s">
        <v>533</v>
      </c>
      <c r="C6" s="170" t="s">
        <v>534</v>
      </c>
      <c r="D6" s="170" t="s">
        <v>535</v>
      </c>
      <c r="E6" s="170" t="s">
        <v>536</v>
      </c>
      <c r="F6" s="170" t="s">
        <v>537</v>
      </c>
      <c r="G6" s="170" t="s">
        <v>538</v>
      </c>
      <c r="H6" s="163" t="s">
        <v>539</v>
      </c>
      <c r="I6" s="157"/>
    </row>
    <row r="7" spans="1:9">
      <c r="A7" s="160"/>
      <c r="B7" s="160"/>
      <c r="C7" s="160"/>
      <c r="D7" s="160"/>
      <c r="E7" s="160"/>
      <c r="F7" s="160"/>
      <c r="G7" s="160"/>
      <c r="H7" s="160"/>
      <c r="I7" s="157"/>
    </row>
    <row r="8" spans="1:9">
      <c r="A8" s="172" t="s">
        <v>540</v>
      </c>
      <c r="B8" s="177">
        <v>0</v>
      </c>
      <c r="C8" s="177">
        <v>0</v>
      </c>
      <c r="D8" s="177">
        <v>8067156.9400000004</v>
      </c>
      <c r="E8" s="177">
        <v>0</v>
      </c>
      <c r="F8" s="177">
        <v>-8067156.9400000004</v>
      </c>
      <c r="G8" s="177">
        <v>0</v>
      </c>
      <c r="H8" s="177">
        <v>0</v>
      </c>
      <c r="I8" s="156"/>
    </row>
    <row r="9" spans="1:9">
      <c r="A9" s="173" t="s">
        <v>541</v>
      </c>
      <c r="B9" s="178">
        <v>0</v>
      </c>
      <c r="C9" s="178">
        <v>0</v>
      </c>
      <c r="D9" s="178">
        <v>8067156.9400000004</v>
      </c>
      <c r="E9" s="178">
        <v>0</v>
      </c>
      <c r="F9" s="178">
        <v>-8067156.9400000004</v>
      </c>
      <c r="G9" s="178">
        <v>0</v>
      </c>
      <c r="H9" s="178">
        <v>0</v>
      </c>
      <c r="I9" s="156"/>
    </row>
    <row r="10" spans="1:9">
      <c r="A10" s="174" t="s">
        <v>542</v>
      </c>
      <c r="B10" s="178"/>
      <c r="C10" s="178"/>
      <c r="D10" s="184">
        <v>8067156.9400000004</v>
      </c>
      <c r="E10" s="178"/>
      <c r="F10" s="184">
        <v>-170348.95</v>
      </c>
      <c r="G10" s="178"/>
      <c r="H10" s="178"/>
      <c r="I10" s="156"/>
    </row>
    <row r="11" spans="1:9">
      <c r="A11" s="174" t="s">
        <v>543</v>
      </c>
      <c r="B11" s="178"/>
      <c r="C11" s="178"/>
      <c r="D11" s="178"/>
      <c r="E11" s="178"/>
      <c r="F11" s="178">
        <v>0</v>
      </c>
      <c r="G11" s="178"/>
      <c r="H11" s="178"/>
      <c r="I11" s="156"/>
    </row>
    <row r="12" spans="1:9">
      <c r="A12" s="174" t="s">
        <v>544</v>
      </c>
      <c r="B12" s="178"/>
      <c r="C12" s="178"/>
      <c r="D12" s="178"/>
      <c r="E12" s="178"/>
      <c r="F12" s="178">
        <v>0</v>
      </c>
      <c r="G12" s="178"/>
      <c r="H12" s="178"/>
      <c r="I12" s="156"/>
    </row>
    <row r="13" spans="1:9">
      <c r="A13" s="173" t="s">
        <v>545</v>
      </c>
      <c r="B13" s="178">
        <v>0</v>
      </c>
      <c r="C13" s="178">
        <v>0</v>
      </c>
      <c r="D13" s="178">
        <v>0</v>
      </c>
      <c r="E13" s="178">
        <v>0</v>
      </c>
      <c r="F13" s="178">
        <v>0</v>
      </c>
      <c r="G13" s="178">
        <v>0</v>
      </c>
      <c r="H13" s="178">
        <v>0</v>
      </c>
      <c r="I13" s="156"/>
    </row>
    <row r="14" spans="1:9">
      <c r="A14" s="174" t="s">
        <v>546</v>
      </c>
      <c r="B14" s="184">
        <v>0</v>
      </c>
      <c r="C14" s="184">
        <v>0</v>
      </c>
      <c r="D14" s="178"/>
      <c r="E14" s="178"/>
      <c r="F14" s="178">
        <v>0</v>
      </c>
      <c r="G14" s="178"/>
      <c r="H14" s="178"/>
      <c r="I14" s="156"/>
    </row>
    <row r="15" spans="1:9">
      <c r="A15" s="174" t="s">
        <v>547</v>
      </c>
      <c r="B15" s="184">
        <v>0</v>
      </c>
      <c r="C15" s="184">
        <v>0</v>
      </c>
      <c r="D15" s="178"/>
      <c r="E15" s="178"/>
      <c r="F15" s="178">
        <v>0</v>
      </c>
      <c r="G15" s="178"/>
      <c r="H15" s="178"/>
      <c r="I15" s="156"/>
    </row>
    <row r="16" spans="1:9">
      <c r="A16" s="174" t="s">
        <v>548</v>
      </c>
      <c r="B16" s="184">
        <v>0</v>
      </c>
      <c r="C16" s="184">
        <v>0</v>
      </c>
      <c r="D16" s="178"/>
      <c r="E16" s="178"/>
      <c r="F16" s="178">
        <v>0</v>
      </c>
      <c r="G16" s="178"/>
      <c r="H16" s="178"/>
      <c r="I16" s="156"/>
    </row>
    <row r="17" spans="1:8">
      <c r="A17" s="164"/>
      <c r="B17" s="179"/>
      <c r="C17" s="179"/>
      <c r="D17" s="179"/>
      <c r="E17" s="179"/>
      <c r="F17" s="179"/>
      <c r="G17" s="179"/>
      <c r="H17" s="179"/>
    </row>
    <row r="18" spans="1:8">
      <c r="A18" s="172" t="s">
        <v>549</v>
      </c>
      <c r="B18" s="177"/>
      <c r="C18" s="180"/>
      <c r="D18" s="180"/>
      <c r="E18" s="180"/>
      <c r="F18" s="177">
        <v>0</v>
      </c>
      <c r="G18" s="180"/>
      <c r="H18" s="180"/>
    </row>
    <row r="19" spans="1:8">
      <c r="A19" s="168"/>
      <c r="B19" s="181"/>
      <c r="C19" s="181"/>
      <c r="D19" s="181"/>
      <c r="E19" s="181"/>
      <c r="F19" s="181"/>
      <c r="G19" s="181"/>
      <c r="H19" s="181"/>
    </row>
    <row r="20" spans="1:8">
      <c r="A20" s="172" t="s">
        <v>550</v>
      </c>
      <c r="B20" s="177">
        <v>0</v>
      </c>
      <c r="C20" s="177">
        <v>0</v>
      </c>
      <c r="D20" s="177">
        <v>8067156.9400000004</v>
      </c>
      <c r="E20" s="177">
        <v>0</v>
      </c>
      <c r="F20" s="177">
        <v>-8067156.9400000004</v>
      </c>
      <c r="G20" s="177">
        <v>0</v>
      </c>
      <c r="H20" s="177">
        <v>0</v>
      </c>
    </row>
    <row r="21" spans="1:8">
      <c r="A21" s="164"/>
      <c r="B21" s="182"/>
      <c r="C21" s="182"/>
      <c r="D21" s="182"/>
      <c r="E21" s="182"/>
      <c r="F21" s="182"/>
      <c r="G21" s="182"/>
      <c r="H21" s="182"/>
    </row>
    <row r="22" spans="1:8" ht="17.25">
      <c r="A22" s="172" t="s">
        <v>551</v>
      </c>
      <c r="B22" s="177">
        <v>0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</row>
    <row r="23" spans="1:8">
      <c r="A23" s="175" t="s">
        <v>552</v>
      </c>
      <c r="B23" s="178"/>
      <c r="C23" s="178"/>
      <c r="D23" s="178"/>
      <c r="E23" s="178"/>
      <c r="F23" s="178">
        <v>0</v>
      </c>
      <c r="G23" s="178"/>
      <c r="H23" s="178"/>
    </row>
    <row r="24" spans="1:8">
      <c r="A24" s="175" t="s">
        <v>553</v>
      </c>
      <c r="B24" s="178"/>
      <c r="C24" s="178"/>
      <c r="D24" s="178"/>
      <c r="E24" s="178"/>
      <c r="F24" s="178">
        <v>0</v>
      </c>
      <c r="G24" s="178"/>
      <c r="H24" s="178"/>
    </row>
    <row r="25" spans="1:8">
      <c r="A25" s="175" t="s">
        <v>554</v>
      </c>
      <c r="B25" s="178"/>
      <c r="C25" s="178"/>
      <c r="D25" s="178"/>
      <c r="E25" s="178"/>
      <c r="F25" s="178">
        <v>0</v>
      </c>
      <c r="G25" s="178"/>
      <c r="H25" s="178"/>
    </row>
    <row r="26" spans="1:8">
      <c r="A26" s="167" t="s">
        <v>100</v>
      </c>
      <c r="B26" s="182"/>
      <c r="C26" s="182"/>
      <c r="D26" s="182"/>
      <c r="E26" s="182"/>
      <c r="F26" s="182"/>
      <c r="G26" s="182"/>
      <c r="H26" s="182"/>
    </row>
    <row r="27" spans="1:8" ht="17.25">
      <c r="A27" s="172" t="s">
        <v>555</v>
      </c>
      <c r="B27" s="177">
        <v>0</v>
      </c>
      <c r="C27" s="177">
        <v>0</v>
      </c>
      <c r="D27" s="177">
        <v>0</v>
      </c>
      <c r="E27" s="177">
        <v>0</v>
      </c>
      <c r="F27" s="177">
        <v>0</v>
      </c>
      <c r="G27" s="177">
        <v>0</v>
      </c>
      <c r="H27" s="177">
        <v>0</v>
      </c>
    </row>
    <row r="28" spans="1:8">
      <c r="A28" s="175" t="s">
        <v>556</v>
      </c>
      <c r="B28" s="178"/>
      <c r="C28" s="178"/>
      <c r="D28" s="178"/>
      <c r="E28" s="178"/>
      <c r="F28" s="178">
        <v>0</v>
      </c>
      <c r="G28" s="178"/>
      <c r="H28" s="178"/>
    </row>
    <row r="29" spans="1:8">
      <c r="A29" s="175" t="s">
        <v>557</v>
      </c>
      <c r="B29" s="178"/>
      <c r="C29" s="178"/>
      <c r="D29" s="178"/>
      <c r="E29" s="178"/>
      <c r="F29" s="178">
        <v>0</v>
      </c>
      <c r="G29" s="178"/>
      <c r="H29" s="178"/>
    </row>
    <row r="30" spans="1:8">
      <c r="A30" s="175" t="s">
        <v>558</v>
      </c>
      <c r="B30" s="178"/>
      <c r="C30" s="178"/>
      <c r="D30" s="178"/>
      <c r="E30" s="178"/>
      <c r="F30" s="178">
        <v>0</v>
      </c>
      <c r="G30" s="178"/>
      <c r="H30" s="178"/>
    </row>
    <row r="31" spans="1:8">
      <c r="A31" s="176" t="s">
        <v>100</v>
      </c>
      <c r="B31" s="183"/>
      <c r="C31" s="183"/>
      <c r="D31" s="183"/>
      <c r="E31" s="183"/>
      <c r="F31" s="183"/>
      <c r="G31" s="183"/>
      <c r="H31" s="183"/>
    </row>
    <row r="32" spans="1:8">
      <c r="A32" s="169"/>
      <c r="B32" s="156"/>
      <c r="C32" s="156"/>
      <c r="D32" s="156"/>
      <c r="E32" s="156"/>
      <c r="F32" s="156"/>
      <c r="G32" s="156"/>
      <c r="H32" s="156"/>
    </row>
    <row r="33" spans="1:8">
      <c r="A33" s="257" t="s">
        <v>559</v>
      </c>
      <c r="B33" s="257"/>
      <c r="C33" s="257"/>
      <c r="D33" s="257"/>
      <c r="E33" s="257"/>
      <c r="F33" s="257"/>
      <c r="G33" s="257"/>
      <c r="H33" s="257"/>
    </row>
    <row r="34" spans="1:8">
      <c r="A34" s="257"/>
      <c r="B34" s="257"/>
      <c r="C34" s="257"/>
      <c r="D34" s="257"/>
      <c r="E34" s="257"/>
      <c r="F34" s="257"/>
      <c r="G34" s="257"/>
      <c r="H34" s="257"/>
    </row>
    <row r="35" spans="1:8">
      <c r="A35" s="257"/>
      <c r="B35" s="257"/>
      <c r="C35" s="257"/>
      <c r="D35" s="257"/>
      <c r="E35" s="257"/>
      <c r="F35" s="257"/>
      <c r="G35" s="257"/>
      <c r="H35" s="257"/>
    </row>
    <row r="36" spans="1:8">
      <c r="A36" s="257"/>
      <c r="B36" s="257"/>
      <c r="C36" s="257"/>
      <c r="D36" s="257"/>
      <c r="E36" s="257"/>
      <c r="F36" s="257"/>
      <c r="G36" s="257"/>
      <c r="H36" s="257"/>
    </row>
    <row r="37" spans="1:8">
      <c r="A37" s="257"/>
      <c r="B37" s="257"/>
      <c r="C37" s="257"/>
      <c r="D37" s="257"/>
      <c r="E37" s="257"/>
      <c r="F37" s="257"/>
      <c r="G37" s="257"/>
      <c r="H37" s="257"/>
    </row>
    <row r="38" spans="1:8">
      <c r="A38" s="169"/>
      <c r="B38" s="156"/>
      <c r="C38" s="156"/>
      <c r="D38" s="156"/>
      <c r="E38" s="156"/>
      <c r="F38" s="156"/>
      <c r="G38" s="156"/>
      <c r="H38" s="156"/>
    </row>
    <row r="39" spans="1:8" ht="60">
      <c r="A39" s="170" t="s">
        <v>560</v>
      </c>
      <c r="B39" s="170" t="s">
        <v>561</v>
      </c>
      <c r="C39" s="170" t="s">
        <v>562</v>
      </c>
      <c r="D39" s="170" t="s">
        <v>563</v>
      </c>
      <c r="E39" s="170" t="s">
        <v>564</v>
      </c>
      <c r="F39" s="163" t="s">
        <v>565</v>
      </c>
      <c r="G39" s="156"/>
      <c r="H39" s="156"/>
    </row>
    <row r="40" spans="1:8">
      <c r="A40" s="168"/>
      <c r="B40" s="158"/>
      <c r="C40" s="158"/>
      <c r="D40" s="158"/>
      <c r="E40" s="158"/>
      <c r="F40" s="158"/>
      <c r="G40" s="156"/>
      <c r="H40" s="156"/>
    </row>
    <row r="41" spans="1:8">
      <c r="A41" s="172" t="s">
        <v>566</v>
      </c>
      <c r="B41" s="166">
        <v>0</v>
      </c>
      <c r="C41" s="166">
        <v>0</v>
      </c>
      <c r="D41" s="166">
        <v>0</v>
      </c>
      <c r="E41" s="166">
        <v>0</v>
      </c>
      <c r="F41" s="166">
        <v>0</v>
      </c>
      <c r="G41" s="156"/>
      <c r="H41" s="156"/>
    </row>
    <row r="42" spans="1:8">
      <c r="A42" s="175" t="s">
        <v>567</v>
      </c>
      <c r="B42" s="165"/>
      <c r="C42" s="165"/>
      <c r="D42" s="165"/>
      <c r="E42" s="165"/>
      <c r="F42" s="165"/>
      <c r="G42" s="162"/>
      <c r="H42" s="162"/>
    </row>
    <row r="43" spans="1:8">
      <c r="A43" s="175" t="s">
        <v>568</v>
      </c>
      <c r="B43" s="165"/>
      <c r="C43" s="165"/>
      <c r="D43" s="165"/>
      <c r="E43" s="165"/>
      <c r="F43" s="165"/>
      <c r="G43" s="162"/>
      <c r="H43" s="162"/>
    </row>
    <row r="44" spans="1:8">
      <c r="A44" s="175" t="s">
        <v>569</v>
      </c>
      <c r="B44" s="165"/>
      <c r="C44" s="165"/>
      <c r="D44" s="165"/>
      <c r="E44" s="165"/>
      <c r="F44" s="165"/>
      <c r="G44" s="162"/>
      <c r="H44" s="162"/>
    </row>
    <row r="45" spans="1:8">
      <c r="A45" s="161" t="s">
        <v>100</v>
      </c>
      <c r="B45" s="159"/>
      <c r="C45" s="159"/>
      <c r="D45" s="159"/>
      <c r="E45" s="159"/>
      <c r="F45" s="159"/>
      <c r="G45" s="156"/>
      <c r="H45" s="156"/>
    </row>
    <row r="46" spans="1:8">
      <c r="A46" s="156"/>
      <c r="B46" s="156"/>
      <c r="C46" s="156"/>
      <c r="D46" s="156"/>
      <c r="E46" s="156"/>
      <c r="F46" s="156"/>
      <c r="G46" s="156"/>
      <c r="H46" s="156"/>
    </row>
    <row r="47" spans="1:8">
      <c r="A47" s="156"/>
      <c r="B47" s="156"/>
      <c r="C47" s="156"/>
      <c r="D47" s="156"/>
      <c r="E47" s="156"/>
      <c r="F47" s="156"/>
      <c r="G47" s="156"/>
      <c r="H47" s="156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A4" sqref="A4:K4"/>
    </sheetView>
  </sheetViews>
  <sheetFormatPr baseColWidth="10" defaultRowHeight="15"/>
  <cols>
    <col min="1" max="1" width="60.140625" bestFit="1" customWidth="1"/>
    <col min="2" max="2" width="9.42578125" bestFit="1" customWidth="1"/>
    <col min="3" max="3" width="9.85546875" bestFit="1" customWidth="1"/>
    <col min="4" max="4" width="11" bestFit="1" customWidth="1"/>
    <col min="5" max="5" width="11.28515625" bestFit="1" customWidth="1"/>
  </cols>
  <sheetData>
    <row r="1" spans="1:12" ht="21">
      <c r="A1" s="244" t="s">
        <v>570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195"/>
    </row>
    <row r="2" spans="1:12">
      <c r="A2" s="245" t="s">
        <v>337</v>
      </c>
      <c r="B2" s="246"/>
      <c r="C2" s="246"/>
      <c r="D2" s="246"/>
      <c r="E2" s="246"/>
      <c r="F2" s="246"/>
      <c r="G2" s="246"/>
      <c r="H2" s="246"/>
      <c r="I2" s="246"/>
      <c r="J2" s="246"/>
      <c r="K2" s="247"/>
      <c r="L2" s="185"/>
    </row>
    <row r="3" spans="1:12">
      <c r="A3" s="248" t="s">
        <v>571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  <c r="L3" s="185"/>
    </row>
    <row r="4" spans="1:12">
      <c r="A4" s="251" t="s">
        <v>338</v>
      </c>
      <c r="B4" s="252"/>
      <c r="C4" s="252"/>
      <c r="D4" s="252"/>
      <c r="E4" s="252"/>
      <c r="F4" s="252"/>
      <c r="G4" s="252"/>
      <c r="H4" s="252"/>
      <c r="I4" s="252"/>
      <c r="J4" s="252"/>
      <c r="K4" s="253"/>
      <c r="L4" s="185"/>
    </row>
    <row r="5" spans="1:12">
      <c r="A5" s="248" t="s">
        <v>3</v>
      </c>
      <c r="B5" s="249"/>
      <c r="C5" s="249"/>
      <c r="D5" s="249"/>
      <c r="E5" s="249"/>
      <c r="F5" s="249"/>
      <c r="G5" s="249"/>
      <c r="H5" s="249"/>
      <c r="I5" s="249"/>
      <c r="J5" s="249"/>
      <c r="K5" s="250"/>
      <c r="L5" s="185"/>
    </row>
    <row r="6" spans="1:12" ht="180">
      <c r="A6" s="191" t="s">
        <v>572</v>
      </c>
      <c r="B6" s="191" t="s">
        <v>573</v>
      </c>
      <c r="C6" s="191" t="s">
        <v>574</v>
      </c>
      <c r="D6" s="191" t="s">
        <v>575</v>
      </c>
      <c r="E6" s="191" t="s">
        <v>576</v>
      </c>
      <c r="F6" s="191" t="s">
        <v>577</v>
      </c>
      <c r="G6" s="191" t="s">
        <v>578</v>
      </c>
      <c r="H6" s="191" t="s">
        <v>579</v>
      </c>
      <c r="I6" s="201" t="s">
        <v>580</v>
      </c>
      <c r="J6" s="201" t="s">
        <v>581</v>
      </c>
      <c r="K6" s="201" t="s">
        <v>582</v>
      </c>
      <c r="L6" s="185"/>
    </row>
    <row r="7" spans="1:12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5"/>
    </row>
    <row r="8" spans="1:12">
      <c r="A8" s="190" t="s">
        <v>583</v>
      </c>
      <c r="B8" s="200"/>
      <c r="C8" s="200"/>
      <c r="D8" s="200"/>
      <c r="E8" s="202">
        <v>0</v>
      </c>
      <c r="F8" s="200"/>
      <c r="G8" s="202">
        <v>0</v>
      </c>
      <c r="H8" s="202">
        <v>0</v>
      </c>
      <c r="I8" s="202">
        <v>0</v>
      </c>
      <c r="J8" s="202">
        <v>0</v>
      </c>
      <c r="K8" s="202">
        <v>0</v>
      </c>
      <c r="L8" s="185"/>
    </row>
    <row r="9" spans="1:12">
      <c r="A9" s="198" t="s">
        <v>584</v>
      </c>
      <c r="B9" s="196"/>
      <c r="C9" s="196"/>
      <c r="D9" s="196"/>
      <c r="E9" s="203"/>
      <c r="F9" s="194"/>
      <c r="G9" s="203"/>
      <c r="H9" s="203"/>
      <c r="I9" s="203"/>
      <c r="J9" s="203"/>
      <c r="K9" s="203">
        <v>0</v>
      </c>
      <c r="L9" s="189"/>
    </row>
    <row r="10" spans="1:12">
      <c r="A10" s="198" t="s">
        <v>585</v>
      </c>
      <c r="B10" s="196"/>
      <c r="C10" s="196"/>
      <c r="D10" s="196"/>
      <c r="E10" s="203"/>
      <c r="F10" s="194"/>
      <c r="G10" s="203"/>
      <c r="H10" s="203"/>
      <c r="I10" s="203"/>
      <c r="J10" s="203"/>
      <c r="K10" s="203">
        <v>0</v>
      </c>
      <c r="L10" s="189"/>
    </row>
    <row r="11" spans="1:12">
      <c r="A11" s="198" t="s">
        <v>586</v>
      </c>
      <c r="B11" s="196"/>
      <c r="C11" s="196"/>
      <c r="D11" s="196"/>
      <c r="E11" s="203"/>
      <c r="F11" s="194"/>
      <c r="G11" s="203"/>
      <c r="H11" s="203"/>
      <c r="I11" s="203"/>
      <c r="J11" s="203"/>
      <c r="K11" s="203">
        <v>0</v>
      </c>
      <c r="L11" s="189"/>
    </row>
    <row r="12" spans="1:12">
      <c r="A12" s="198" t="s">
        <v>587</v>
      </c>
      <c r="B12" s="196"/>
      <c r="C12" s="196"/>
      <c r="D12" s="196"/>
      <c r="E12" s="203"/>
      <c r="F12" s="194"/>
      <c r="G12" s="203"/>
      <c r="H12" s="203"/>
      <c r="I12" s="203"/>
      <c r="J12" s="203"/>
      <c r="K12" s="203">
        <v>0</v>
      </c>
      <c r="L12" s="189"/>
    </row>
    <row r="13" spans="1:12">
      <c r="A13" s="199" t="s">
        <v>100</v>
      </c>
      <c r="B13" s="197"/>
      <c r="C13" s="197"/>
      <c r="D13" s="197"/>
      <c r="E13" s="204"/>
      <c r="F13" s="192"/>
      <c r="G13" s="204"/>
      <c r="H13" s="204"/>
      <c r="I13" s="204"/>
      <c r="J13" s="204"/>
      <c r="K13" s="204"/>
      <c r="L13" s="185"/>
    </row>
    <row r="14" spans="1:12">
      <c r="A14" s="190" t="s">
        <v>588</v>
      </c>
      <c r="B14" s="200"/>
      <c r="C14" s="200"/>
      <c r="D14" s="200"/>
      <c r="E14" s="202">
        <v>0</v>
      </c>
      <c r="F14" s="200"/>
      <c r="G14" s="202">
        <v>0</v>
      </c>
      <c r="H14" s="202">
        <v>0</v>
      </c>
      <c r="I14" s="202">
        <v>0</v>
      </c>
      <c r="J14" s="202">
        <v>0</v>
      </c>
      <c r="K14" s="202">
        <v>0</v>
      </c>
      <c r="L14" s="185"/>
    </row>
    <row r="15" spans="1:12">
      <c r="A15" s="198" t="s">
        <v>589</v>
      </c>
      <c r="B15" s="196"/>
      <c r="C15" s="196"/>
      <c r="D15" s="196"/>
      <c r="E15" s="203"/>
      <c r="F15" s="194"/>
      <c r="G15" s="203"/>
      <c r="H15" s="203"/>
      <c r="I15" s="203"/>
      <c r="J15" s="203"/>
      <c r="K15" s="203">
        <v>0</v>
      </c>
      <c r="L15" s="189"/>
    </row>
    <row r="16" spans="1:12">
      <c r="A16" s="198" t="s">
        <v>590</v>
      </c>
      <c r="B16" s="196"/>
      <c r="C16" s="196"/>
      <c r="D16" s="196"/>
      <c r="E16" s="203"/>
      <c r="F16" s="194"/>
      <c r="G16" s="203"/>
      <c r="H16" s="203"/>
      <c r="I16" s="203"/>
      <c r="J16" s="203"/>
      <c r="K16" s="203">
        <v>0</v>
      </c>
      <c r="L16" s="189"/>
    </row>
    <row r="17" spans="1:11">
      <c r="A17" s="198" t="s">
        <v>591</v>
      </c>
      <c r="B17" s="196"/>
      <c r="C17" s="196"/>
      <c r="D17" s="196"/>
      <c r="E17" s="203"/>
      <c r="F17" s="194"/>
      <c r="G17" s="203"/>
      <c r="H17" s="203"/>
      <c r="I17" s="203"/>
      <c r="J17" s="203"/>
      <c r="K17" s="203">
        <v>0</v>
      </c>
    </row>
    <row r="18" spans="1:11">
      <c r="A18" s="198" t="s">
        <v>592</v>
      </c>
      <c r="B18" s="196"/>
      <c r="C18" s="196"/>
      <c r="D18" s="196"/>
      <c r="E18" s="203"/>
      <c r="F18" s="194"/>
      <c r="G18" s="203"/>
      <c r="H18" s="203"/>
      <c r="I18" s="203"/>
      <c r="J18" s="203"/>
      <c r="K18" s="203">
        <v>0</v>
      </c>
    </row>
    <row r="19" spans="1:11">
      <c r="A19" s="199" t="s">
        <v>100</v>
      </c>
      <c r="B19" s="197"/>
      <c r="C19" s="197"/>
      <c r="D19" s="197"/>
      <c r="E19" s="204"/>
      <c r="F19" s="192"/>
      <c r="G19" s="204"/>
      <c r="H19" s="204"/>
      <c r="I19" s="204"/>
      <c r="J19" s="204"/>
      <c r="K19" s="204"/>
    </row>
    <row r="20" spans="1:11">
      <c r="A20" s="190" t="s">
        <v>593</v>
      </c>
      <c r="B20" s="200"/>
      <c r="C20" s="200"/>
      <c r="D20" s="200"/>
      <c r="E20" s="202">
        <v>0</v>
      </c>
      <c r="F20" s="200"/>
      <c r="G20" s="202">
        <v>0</v>
      </c>
      <c r="H20" s="202">
        <v>0</v>
      </c>
      <c r="I20" s="202">
        <v>0</v>
      </c>
      <c r="J20" s="202">
        <v>0</v>
      </c>
      <c r="K20" s="202">
        <v>0</v>
      </c>
    </row>
    <row r="21" spans="1:11">
      <c r="A21" s="193"/>
      <c r="B21" s="188"/>
      <c r="C21" s="188"/>
      <c r="D21" s="188"/>
      <c r="E21" s="188"/>
      <c r="F21" s="188"/>
      <c r="G21" s="205"/>
      <c r="H21" s="205"/>
      <c r="I21" s="205"/>
      <c r="J21" s="205"/>
      <c r="K21" s="205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sqref="A1:D1"/>
    </sheetView>
  </sheetViews>
  <sheetFormatPr baseColWidth="10" defaultRowHeight="15"/>
  <cols>
    <col min="1" max="1" width="89" bestFit="1" customWidth="1"/>
    <col min="2" max="4" width="15.140625" bestFit="1" customWidth="1"/>
  </cols>
  <sheetData>
    <row r="1" spans="1:11" ht="21">
      <c r="A1" s="244" t="s">
        <v>594</v>
      </c>
      <c r="B1" s="244"/>
      <c r="C1" s="244"/>
      <c r="D1" s="244"/>
      <c r="E1" s="215"/>
      <c r="F1" s="215"/>
      <c r="G1" s="215"/>
      <c r="H1" s="215"/>
      <c r="I1" s="215"/>
      <c r="J1" s="215"/>
      <c r="K1" s="215"/>
    </row>
    <row r="2" spans="1:11">
      <c r="A2" s="245" t="s">
        <v>337</v>
      </c>
      <c r="B2" s="246"/>
      <c r="C2" s="246"/>
      <c r="D2" s="247"/>
      <c r="E2" s="206"/>
      <c r="F2" s="206"/>
      <c r="G2" s="206"/>
      <c r="H2" s="206"/>
      <c r="I2" s="206"/>
      <c r="J2" s="206"/>
      <c r="K2" s="206"/>
    </row>
    <row r="3" spans="1:11">
      <c r="A3" s="248" t="s">
        <v>595</v>
      </c>
      <c r="B3" s="249"/>
      <c r="C3" s="249"/>
      <c r="D3" s="250"/>
      <c r="E3" s="206"/>
      <c r="F3" s="206"/>
      <c r="G3" s="206"/>
      <c r="H3" s="206"/>
      <c r="I3" s="206"/>
      <c r="J3" s="206"/>
      <c r="K3" s="206"/>
    </row>
    <row r="4" spans="1:11">
      <c r="A4" s="251" t="s">
        <v>338</v>
      </c>
      <c r="B4" s="252"/>
      <c r="C4" s="252"/>
      <c r="D4" s="253"/>
      <c r="E4" s="206"/>
      <c r="F4" s="206"/>
      <c r="G4" s="206"/>
      <c r="H4" s="206"/>
      <c r="I4" s="206"/>
      <c r="J4" s="206"/>
      <c r="K4" s="206"/>
    </row>
    <row r="5" spans="1:11">
      <c r="A5" s="254" t="s">
        <v>3</v>
      </c>
      <c r="B5" s="255"/>
      <c r="C5" s="255"/>
      <c r="D5" s="256"/>
      <c r="E5" s="206"/>
      <c r="F5" s="206"/>
      <c r="G5" s="206"/>
      <c r="H5" s="206"/>
      <c r="I5" s="206"/>
      <c r="J5" s="206"/>
      <c r="K5" s="206"/>
    </row>
    <row r="6" spans="1:11">
      <c r="A6" s="206"/>
      <c r="B6" s="206"/>
      <c r="C6" s="206"/>
      <c r="D6" s="206"/>
      <c r="E6" s="206"/>
      <c r="F6" s="206"/>
      <c r="G6" s="206"/>
      <c r="H6" s="206"/>
      <c r="I6" s="206"/>
      <c r="J6" s="206"/>
      <c r="K6" s="206"/>
    </row>
    <row r="7" spans="1:11" ht="30">
      <c r="A7" s="216" t="s">
        <v>4</v>
      </c>
      <c r="B7" s="207" t="s">
        <v>596</v>
      </c>
      <c r="C7" s="207" t="s">
        <v>10</v>
      </c>
      <c r="D7" s="207" t="s">
        <v>597</v>
      </c>
      <c r="E7" s="206"/>
      <c r="F7" s="206"/>
      <c r="G7" s="206"/>
      <c r="H7" s="206"/>
      <c r="I7" s="206"/>
      <c r="J7" s="206"/>
      <c r="K7" s="206"/>
    </row>
    <row r="8" spans="1:11">
      <c r="A8" s="210" t="s">
        <v>598</v>
      </c>
      <c r="B8" s="225">
        <v>784568697.45999992</v>
      </c>
      <c r="C8" s="225">
        <v>261571830.46000001</v>
      </c>
      <c r="D8" s="225">
        <v>245801994.18000001</v>
      </c>
      <c r="E8" s="206"/>
      <c r="F8" s="206"/>
      <c r="G8" s="206"/>
      <c r="H8" s="206"/>
      <c r="I8" s="206"/>
      <c r="J8" s="206"/>
      <c r="K8" s="206"/>
    </row>
    <row r="9" spans="1:11">
      <c r="A9" s="208" t="s">
        <v>599</v>
      </c>
      <c r="B9" s="240">
        <v>539692413.80999994</v>
      </c>
      <c r="C9" s="240">
        <v>177801102.61000001</v>
      </c>
      <c r="D9" s="240">
        <v>175085858.53999999</v>
      </c>
      <c r="E9" s="206"/>
      <c r="F9" s="206"/>
      <c r="G9" s="206"/>
      <c r="H9" s="206"/>
      <c r="I9" s="206"/>
      <c r="J9" s="206"/>
      <c r="K9" s="206"/>
    </row>
    <row r="10" spans="1:11">
      <c r="A10" s="208" t="s">
        <v>600</v>
      </c>
      <c r="B10" s="240">
        <v>244876283.65000001</v>
      </c>
      <c r="C10" s="240">
        <v>83770727.849999994</v>
      </c>
      <c r="D10" s="240">
        <v>70716135.640000001</v>
      </c>
      <c r="E10" s="206"/>
      <c r="F10" s="206"/>
      <c r="G10" s="206"/>
      <c r="H10" s="206"/>
      <c r="I10" s="206"/>
      <c r="J10" s="206"/>
      <c r="K10" s="206"/>
    </row>
    <row r="11" spans="1:11">
      <c r="A11" s="208" t="s">
        <v>601</v>
      </c>
      <c r="B11" s="226"/>
      <c r="C11" s="226"/>
      <c r="D11" s="226"/>
      <c r="E11" s="206"/>
      <c r="F11" s="206"/>
      <c r="G11" s="206"/>
      <c r="H11" s="206"/>
      <c r="I11" s="206"/>
      <c r="J11" s="206"/>
      <c r="K11" s="206"/>
    </row>
    <row r="12" spans="1:11">
      <c r="A12" s="214"/>
      <c r="B12" s="227"/>
      <c r="C12" s="227"/>
      <c r="D12" s="227"/>
      <c r="E12" s="206"/>
      <c r="F12" s="206"/>
      <c r="G12" s="206"/>
      <c r="H12" s="206"/>
      <c r="I12" s="206"/>
      <c r="J12" s="206"/>
      <c r="K12" s="206"/>
    </row>
    <row r="13" spans="1:11">
      <c r="A13" s="210" t="s">
        <v>602</v>
      </c>
      <c r="B13" s="225">
        <v>784568697.45999992</v>
      </c>
      <c r="C13" s="225">
        <v>200382492.62</v>
      </c>
      <c r="D13" s="225">
        <v>195670722.63999999</v>
      </c>
      <c r="E13" s="206"/>
      <c r="F13" s="206"/>
      <c r="G13" s="206"/>
      <c r="H13" s="206"/>
      <c r="I13" s="206"/>
      <c r="J13" s="206"/>
      <c r="K13" s="206"/>
    </row>
    <row r="14" spans="1:11">
      <c r="A14" s="208" t="s">
        <v>603</v>
      </c>
      <c r="B14" s="240">
        <v>539692413.80999994</v>
      </c>
      <c r="C14" s="240">
        <v>108087309.56</v>
      </c>
      <c r="D14" s="240">
        <v>105354826.84</v>
      </c>
      <c r="E14" s="206"/>
      <c r="F14" s="206"/>
      <c r="G14" s="206"/>
      <c r="H14" s="206"/>
      <c r="I14" s="206"/>
      <c r="J14" s="206"/>
      <c r="K14" s="206"/>
    </row>
    <row r="15" spans="1:11">
      <c r="A15" s="208" t="s">
        <v>604</v>
      </c>
      <c r="B15" s="240">
        <v>244876283.65000001</v>
      </c>
      <c r="C15" s="240">
        <v>92295183.060000002</v>
      </c>
      <c r="D15" s="240">
        <v>90315895.799999997</v>
      </c>
      <c r="E15" s="206"/>
      <c r="F15" s="206"/>
      <c r="G15" s="206"/>
      <c r="H15" s="206"/>
      <c r="I15" s="206"/>
      <c r="J15" s="206"/>
      <c r="K15" s="206"/>
    </row>
    <row r="16" spans="1:11">
      <c r="A16" s="214"/>
      <c r="B16" s="227"/>
      <c r="C16" s="227"/>
      <c r="D16" s="227"/>
      <c r="E16" s="206"/>
      <c r="F16" s="206"/>
      <c r="G16" s="206"/>
      <c r="H16" s="206"/>
      <c r="I16" s="206"/>
      <c r="J16" s="206"/>
      <c r="K16" s="206"/>
    </row>
    <row r="17" spans="1:4">
      <c r="A17" s="210" t="s">
        <v>605</v>
      </c>
      <c r="B17" s="228">
        <v>0</v>
      </c>
      <c r="C17" s="225">
        <v>0</v>
      </c>
      <c r="D17" s="225">
        <v>0</v>
      </c>
    </row>
    <row r="18" spans="1:4">
      <c r="A18" s="208" t="s">
        <v>606</v>
      </c>
      <c r="B18" s="229">
        <v>0</v>
      </c>
      <c r="C18" s="240">
        <v>0</v>
      </c>
      <c r="D18" s="240">
        <v>0</v>
      </c>
    </row>
    <row r="19" spans="1:4">
      <c r="A19" s="208" t="s">
        <v>607</v>
      </c>
      <c r="B19" s="229">
        <v>0</v>
      </c>
      <c r="C19" s="240">
        <v>0</v>
      </c>
      <c r="D19" s="230">
        <v>0</v>
      </c>
    </row>
    <row r="20" spans="1:4">
      <c r="A20" s="214"/>
      <c r="B20" s="227"/>
      <c r="C20" s="227"/>
      <c r="D20" s="227"/>
    </row>
    <row r="21" spans="1:4">
      <c r="A21" s="210" t="s">
        <v>608</v>
      </c>
      <c r="B21" s="225">
        <v>0</v>
      </c>
      <c r="C21" s="225">
        <v>61189337.840000004</v>
      </c>
      <c r="D21" s="225">
        <v>50131271.540000021</v>
      </c>
    </row>
    <row r="22" spans="1:4">
      <c r="A22" s="210"/>
      <c r="B22" s="227"/>
      <c r="C22" s="227"/>
      <c r="D22" s="227"/>
    </row>
    <row r="23" spans="1:4">
      <c r="A23" s="210" t="s">
        <v>609</v>
      </c>
      <c r="B23" s="225">
        <v>0</v>
      </c>
      <c r="C23" s="225">
        <v>61189337.840000004</v>
      </c>
      <c r="D23" s="225">
        <v>50131271.540000021</v>
      </c>
    </row>
    <row r="24" spans="1:4">
      <c r="A24" s="210"/>
      <c r="B24" s="231"/>
      <c r="C24" s="231"/>
      <c r="D24" s="231"/>
    </row>
    <row r="25" spans="1:4" ht="30">
      <c r="A25" s="217" t="s">
        <v>610</v>
      </c>
      <c r="B25" s="225">
        <v>0</v>
      </c>
      <c r="C25" s="225">
        <v>61189337.840000004</v>
      </c>
      <c r="D25" s="225">
        <v>50131271.540000021</v>
      </c>
    </row>
    <row r="26" spans="1:4">
      <c r="A26" s="218"/>
      <c r="B26" s="223"/>
      <c r="C26" s="223"/>
      <c r="D26" s="223"/>
    </row>
    <row r="27" spans="1:4">
      <c r="A27" s="213"/>
      <c r="B27" s="206"/>
      <c r="C27" s="206"/>
      <c r="D27" s="206"/>
    </row>
    <row r="28" spans="1:4">
      <c r="A28" s="216" t="s">
        <v>611</v>
      </c>
      <c r="B28" s="207" t="s">
        <v>612</v>
      </c>
      <c r="C28" s="207" t="s">
        <v>10</v>
      </c>
      <c r="D28" s="207" t="s">
        <v>92</v>
      </c>
    </row>
    <row r="29" spans="1:4">
      <c r="A29" s="210" t="s">
        <v>613</v>
      </c>
      <c r="B29" s="232">
        <v>1229015.8</v>
      </c>
      <c r="C29" s="232">
        <v>170348.95</v>
      </c>
      <c r="D29" s="232">
        <v>170348.95</v>
      </c>
    </row>
    <row r="30" spans="1:4">
      <c r="A30" s="208" t="s">
        <v>614</v>
      </c>
      <c r="B30" s="243">
        <v>0</v>
      </c>
      <c r="C30" s="243">
        <v>0</v>
      </c>
      <c r="D30" s="243">
        <v>0</v>
      </c>
    </row>
    <row r="31" spans="1:4">
      <c r="A31" s="208" t="s">
        <v>615</v>
      </c>
      <c r="B31" s="243">
        <v>1229015.8</v>
      </c>
      <c r="C31" s="243">
        <v>170348.95</v>
      </c>
      <c r="D31" s="243">
        <v>170348.95</v>
      </c>
    </row>
    <row r="32" spans="1:4">
      <c r="A32" s="209"/>
      <c r="B32" s="234"/>
      <c r="C32" s="234"/>
      <c r="D32" s="234"/>
    </row>
    <row r="33" spans="1:4">
      <c r="A33" s="210" t="s">
        <v>616</v>
      </c>
      <c r="B33" s="232">
        <v>1229015.8</v>
      </c>
      <c r="C33" s="232">
        <v>61359686.790000007</v>
      </c>
      <c r="D33" s="232">
        <v>50301620.490000024</v>
      </c>
    </row>
    <row r="34" spans="1:4">
      <c r="A34" s="211"/>
      <c r="B34" s="224"/>
      <c r="C34" s="224"/>
      <c r="D34" s="224"/>
    </row>
    <row r="35" spans="1:4">
      <c r="A35" s="213"/>
      <c r="B35" s="206"/>
      <c r="C35" s="206"/>
      <c r="D35" s="206"/>
    </row>
    <row r="36" spans="1:4" ht="30">
      <c r="A36" s="216" t="s">
        <v>611</v>
      </c>
      <c r="B36" s="207" t="s">
        <v>617</v>
      </c>
      <c r="C36" s="207" t="s">
        <v>10</v>
      </c>
      <c r="D36" s="207" t="s">
        <v>597</v>
      </c>
    </row>
    <row r="37" spans="1:4">
      <c r="A37" s="210" t="s">
        <v>618</v>
      </c>
      <c r="B37" s="232">
        <v>0</v>
      </c>
      <c r="C37" s="232">
        <v>0</v>
      </c>
      <c r="D37" s="232">
        <v>0</v>
      </c>
    </row>
    <row r="38" spans="1:4">
      <c r="A38" s="208" t="s">
        <v>619</v>
      </c>
      <c r="B38" s="233"/>
      <c r="C38" s="233"/>
      <c r="D38" s="233"/>
    </row>
    <row r="39" spans="1:4">
      <c r="A39" s="208" t="s">
        <v>620</v>
      </c>
      <c r="B39" s="233"/>
      <c r="C39" s="233"/>
      <c r="D39" s="233"/>
    </row>
    <row r="40" spans="1:4">
      <c r="A40" s="210" t="s">
        <v>621</v>
      </c>
      <c r="B40" s="232">
        <v>4060992</v>
      </c>
      <c r="C40" s="232">
        <v>976200</v>
      </c>
      <c r="D40" s="232">
        <v>976200</v>
      </c>
    </row>
    <row r="41" spans="1:4">
      <c r="A41" s="208" t="s">
        <v>622</v>
      </c>
      <c r="B41" s="243">
        <v>0</v>
      </c>
      <c r="C41" s="243">
        <v>0</v>
      </c>
      <c r="D41" s="243">
        <v>0</v>
      </c>
    </row>
    <row r="42" spans="1:4">
      <c r="A42" s="208" t="s">
        <v>623</v>
      </c>
      <c r="B42" s="243">
        <v>4060992</v>
      </c>
      <c r="C42" s="243">
        <v>976200</v>
      </c>
      <c r="D42" s="243">
        <v>976200</v>
      </c>
    </row>
    <row r="43" spans="1:4">
      <c r="A43" s="209"/>
      <c r="B43" s="234"/>
      <c r="C43" s="234"/>
      <c r="D43" s="234"/>
    </row>
    <row r="44" spans="1:4">
      <c r="A44" s="210" t="s">
        <v>624</v>
      </c>
      <c r="B44" s="232">
        <v>-4060992</v>
      </c>
      <c r="C44" s="232">
        <v>-976200</v>
      </c>
      <c r="D44" s="232">
        <v>-976200</v>
      </c>
    </row>
    <row r="45" spans="1:4">
      <c r="A45" s="222"/>
      <c r="B45" s="235"/>
      <c r="C45" s="235"/>
      <c r="D45" s="235"/>
    </row>
    <row r="46" spans="1:4">
      <c r="A46" s="206"/>
      <c r="B46" s="206"/>
      <c r="C46" s="206"/>
      <c r="D46" s="206"/>
    </row>
    <row r="47" spans="1:4" ht="30">
      <c r="A47" s="216" t="s">
        <v>611</v>
      </c>
      <c r="B47" s="207" t="s">
        <v>617</v>
      </c>
      <c r="C47" s="207" t="s">
        <v>10</v>
      </c>
      <c r="D47" s="207" t="s">
        <v>597</v>
      </c>
    </row>
    <row r="48" spans="1:4">
      <c r="A48" s="219" t="s">
        <v>625</v>
      </c>
      <c r="B48" s="241">
        <v>539692413.80999994</v>
      </c>
      <c r="C48" s="241">
        <v>177801102.61000001</v>
      </c>
      <c r="D48" s="241">
        <v>175085858.53999999</v>
      </c>
    </row>
    <row r="49" spans="1:4" ht="30">
      <c r="A49" s="220" t="s">
        <v>626</v>
      </c>
      <c r="B49" s="232">
        <v>0</v>
      </c>
      <c r="C49" s="232">
        <v>0</v>
      </c>
      <c r="D49" s="232">
        <v>0</v>
      </c>
    </row>
    <row r="50" spans="1:4">
      <c r="A50" s="221" t="s">
        <v>619</v>
      </c>
      <c r="B50" s="233"/>
      <c r="C50" s="233"/>
      <c r="D50" s="233"/>
    </row>
    <row r="51" spans="1:4">
      <c r="A51" s="221" t="s">
        <v>622</v>
      </c>
      <c r="B51" s="243">
        <v>0</v>
      </c>
      <c r="C51" s="243">
        <v>0</v>
      </c>
      <c r="D51" s="243">
        <v>0</v>
      </c>
    </row>
    <row r="52" spans="1:4">
      <c r="A52" s="209"/>
      <c r="B52" s="234"/>
      <c r="C52" s="234"/>
      <c r="D52" s="234"/>
    </row>
    <row r="53" spans="1:4">
      <c r="A53" s="208" t="s">
        <v>603</v>
      </c>
      <c r="B53" s="243">
        <v>539692413.80999994</v>
      </c>
      <c r="C53" s="243">
        <v>108087309.56</v>
      </c>
      <c r="D53" s="243">
        <v>105354826.84</v>
      </c>
    </row>
    <row r="54" spans="1:4">
      <c r="A54" s="209"/>
      <c r="B54" s="234"/>
      <c r="C54" s="234"/>
      <c r="D54" s="234"/>
    </row>
    <row r="55" spans="1:4">
      <c r="A55" s="208" t="s">
        <v>606</v>
      </c>
      <c r="B55" s="236"/>
      <c r="C55" s="243">
        <v>0</v>
      </c>
      <c r="D55" s="243">
        <v>0</v>
      </c>
    </row>
    <row r="56" spans="1:4">
      <c r="A56" s="209"/>
      <c r="B56" s="234"/>
      <c r="C56" s="234"/>
      <c r="D56" s="234"/>
    </row>
    <row r="57" spans="1:4" ht="30">
      <c r="A57" s="217" t="s">
        <v>627</v>
      </c>
      <c r="B57" s="232">
        <v>0</v>
      </c>
      <c r="C57" s="232">
        <v>69713793.050000012</v>
      </c>
      <c r="D57" s="232">
        <v>69731031.699999988</v>
      </c>
    </row>
    <row r="58" spans="1:4">
      <c r="A58" s="212"/>
      <c r="B58" s="237"/>
      <c r="C58" s="237"/>
      <c r="D58" s="237"/>
    </row>
    <row r="59" spans="1:4">
      <c r="A59" s="217" t="s">
        <v>628</v>
      </c>
      <c r="B59" s="232">
        <v>0</v>
      </c>
      <c r="C59" s="232">
        <v>69713793.050000012</v>
      </c>
      <c r="D59" s="232">
        <v>69731031.699999988</v>
      </c>
    </row>
    <row r="60" spans="1:4">
      <c r="A60" s="211"/>
      <c r="B60" s="235"/>
      <c r="C60" s="235"/>
      <c r="D60" s="235"/>
    </row>
    <row r="61" spans="1:4">
      <c r="A61" s="206"/>
      <c r="B61" s="206"/>
      <c r="C61" s="206"/>
      <c r="D61" s="206"/>
    </row>
    <row r="62" spans="1:4" ht="30">
      <c r="A62" s="216" t="s">
        <v>611</v>
      </c>
      <c r="B62" s="207" t="s">
        <v>617</v>
      </c>
      <c r="C62" s="207" t="s">
        <v>10</v>
      </c>
      <c r="D62" s="207" t="s">
        <v>597</v>
      </c>
    </row>
    <row r="63" spans="1:4">
      <c r="A63" s="219" t="s">
        <v>600</v>
      </c>
      <c r="B63" s="242">
        <v>244876283.65000001</v>
      </c>
      <c r="C63" s="242">
        <v>83770727.849999994</v>
      </c>
      <c r="D63" s="242">
        <v>70716135.640000001</v>
      </c>
    </row>
    <row r="64" spans="1:4" ht="30">
      <c r="A64" s="220" t="s">
        <v>629</v>
      </c>
      <c r="B64" s="225">
        <v>-4060992</v>
      </c>
      <c r="C64" s="225">
        <v>-976200</v>
      </c>
      <c r="D64" s="225">
        <v>-976200</v>
      </c>
    </row>
    <row r="65" spans="1:4">
      <c r="A65" s="221" t="s">
        <v>620</v>
      </c>
      <c r="B65" s="226"/>
      <c r="C65" s="226"/>
      <c r="D65" s="226"/>
    </row>
    <row r="66" spans="1:4">
      <c r="A66" s="221" t="s">
        <v>623</v>
      </c>
      <c r="B66" s="240">
        <v>4060992</v>
      </c>
      <c r="C66" s="240">
        <v>976200</v>
      </c>
      <c r="D66" s="240">
        <v>976200</v>
      </c>
    </row>
    <row r="67" spans="1:4">
      <c r="A67" s="209"/>
      <c r="B67" s="227"/>
      <c r="C67" s="227"/>
      <c r="D67" s="227"/>
    </row>
    <row r="68" spans="1:4">
      <c r="A68" s="208" t="s">
        <v>630</v>
      </c>
      <c r="B68" s="240">
        <v>244876283.65000001</v>
      </c>
      <c r="C68" s="240">
        <v>92295183.060000002</v>
      </c>
      <c r="D68" s="240">
        <v>90315895.799999997</v>
      </c>
    </row>
    <row r="69" spans="1:4">
      <c r="A69" s="209"/>
      <c r="B69" s="227"/>
      <c r="C69" s="227"/>
      <c r="D69" s="227"/>
    </row>
    <row r="70" spans="1:4">
      <c r="A70" s="208" t="s">
        <v>607</v>
      </c>
      <c r="B70" s="238">
        <v>0</v>
      </c>
      <c r="C70" s="240">
        <v>0</v>
      </c>
      <c r="D70" s="240">
        <v>0</v>
      </c>
    </row>
    <row r="71" spans="1:4">
      <c r="A71" s="209"/>
      <c r="B71" s="227"/>
      <c r="C71" s="227"/>
      <c r="D71" s="227"/>
    </row>
    <row r="72" spans="1:4" ht="30">
      <c r="A72" s="217" t="s">
        <v>631</v>
      </c>
      <c r="B72" s="225">
        <v>-4060992</v>
      </c>
      <c r="C72" s="225">
        <v>-9500655.2100000083</v>
      </c>
      <c r="D72" s="225">
        <v>-20575960.159999996</v>
      </c>
    </row>
    <row r="73" spans="1:4">
      <c r="A73" s="209"/>
      <c r="B73" s="227"/>
      <c r="C73" s="227"/>
      <c r="D73" s="227"/>
    </row>
    <row r="74" spans="1:4" ht="30">
      <c r="A74" s="217" t="s">
        <v>632</v>
      </c>
      <c r="B74" s="225">
        <v>0</v>
      </c>
      <c r="C74" s="225">
        <v>-8524455.2100000083</v>
      </c>
      <c r="D74" s="225">
        <v>-19599760.159999996</v>
      </c>
    </row>
    <row r="75" spans="1:4">
      <c r="A75" s="211"/>
      <c r="B75" s="239"/>
      <c r="C75" s="239"/>
      <c r="D75" s="239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6" sqref="A6:A7"/>
    </sheetView>
  </sheetViews>
  <sheetFormatPr baseColWidth="10" defaultRowHeight="15"/>
  <cols>
    <col min="1" max="1" width="63.42578125" customWidth="1"/>
    <col min="2" max="2" width="15.140625" bestFit="1" customWidth="1"/>
    <col min="3" max="3" width="11" bestFit="1" customWidth="1"/>
    <col min="4" max="7" width="15.140625" bestFit="1" customWidth="1"/>
  </cols>
  <sheetData>
    <row r="1" spans="1:8" ht="21">
      <c r="A1" s="262" t="s">
        <v>339</v>
      </c>
      <c r="B1" s="262"/>
      <c r="C1" s="262"/>
      <c r="D1" s="262"/>
      <c r="E1" s="262"/>
      <c r="F1" s="262"/>
      <c r="G1" s="262"/>
      <c r="H1" s="110"/>
    </row>
    <row r="2" spans="1:8">
      <c r="A2" s="245" t="s">
        <v>337</v>
      </c>
      <c r="B2" s="246"/>
      <c r="C2" s="246"/>
      <c r="D2" s="246"/>
      <c r="E2" s="246"/>
      <c r="F2" s="246"/>
      <c r="G2" s="247"/>
      <c r="H2" s="97"/>
    </row>
    <row r="3" spans="1:8">
      <c r="A3" s="248" t="s">
        <v>340</v>
      </c>
      <c r="B3" s="249"/>
      <c r="C3" s="249"/>
      <c r="D3" s="249"/>
      <c r="E3" s="249"/>
      <c r="F3" s="249"/>
      <c r="G3" s="250"/>
      <c r="H3" s="97"/>
    </row>
    <row r="4" spans="1:8">
      <c r="A4" s="251" t="s">
        <v>338</v>
      </c>
      <c r="B4" s="252"/>
      <c r="C4" s="252"/>
      <c r="D4" s="252"/>
      <c r="E4" s="252"/>
      <c r="F4" s="252"/>
      <c r="G4" s="253"/>
      <c r="H4" s="97"/>
    </row>
    <row r="5" spans="1:8">
      <c r="A5" s="254" t="s">
        <v>3</v>
      </c>
      <c r="B5" s="255"/>
      <c r="C5" s="255"/>
      <c r="D5" s="255"/>
      <c r="E5" s="255"/>
      <c r="F5" s="255"/>
      <c r="G5" s="256"/>
      <c r="H5" s="97"/>
    </row>
    <row r="6" spans="1:8">
      <c r="A6" s="259" t="s">
        <v>341</v>
      </c>
      <c r="B6" s="261" t="s">
        <v>342</v>
      </c>
      <c r="C6" s="261"/>
      <c r="D6" s="261"/>
      <c r="E6" s="261"/>
      <c r="F6" s="261"/>
      <c r="G6" s="261" t="s">
        <v>343</v>
      </c>
      <c r="H6" s="97"/>
    </row>
    <row r="7" spans="1:8" ht="60">
      <c r="A7" s="260"/>
      <c r="B7" s="101" t="s">
        <v>344</v>
      </c>
      <c r="C7" s="100" t="s">
        <v>90</v>
      </c>
      <c r="D7" s="101" t="s">
        <v>91</v>
      </c>
      <c r="E7" s="101" t="s">
        <v>10</v>
      </c>
      <c r="F7" s="101" t="s">
        <v>345</v>
      </c>
      <c r="G7" s="261"/>
      <c r="H7" s="97"/>
    </row>
    <row r="8" spans="1:8">
      <c r="A8" s="103" t="s">
        <v>346</v>
      </c>
      <c r="B8" s="114"/>
      <c r="C8" s="114"/>
      <c r="D8" s="114"/>
      <c r="E8" s="114"/>
      <c r="F8" s="114"/>
      <c r="G8" s="114"/>
      <c r="H8" s="97"/>
    </row>
    <row r="9" spans="1:8">
      <c r="A9" s="104" t="s">
        <v>347</v>
      </c>
      <c r="B9" s="122">
        <v>105612000</v>
      </c>
      <c r="C9" s="122">
        <v>0</v>
      </c>
      <c r="D9" s="115">
        <v>105612000</v>
      </c>
      <c r="E9" s="122">
        <v>68633037.409999996</v>
      </c>
      <c r="F9" s="122">
        <v>68698676.040000007</v>
      </c>
      <c r="G9" s="115">
        <v>-36913323.959999993</v>
      </c>
      <c r="H9" s="98"/>
    </row>
    <row r="10" spans="1:8">
      <c r="A10" s="104" t="s">
        <v>348</v>
      </c>
      <c r="B10" s="122">
        <v>0</v>
      </c>
      <c r="C10" s="122">
        <v>0</v>
      </c>
      <c r="D10" s="115">
        <v>0</v>
      </c>
      <c r="E10" s="122">
        <v>0</v>
      </c>
      <c r="F10" s="122">
        <v>0</v>
      </c>
      <c r="G10" s="115">
        <v>0</v>
      </c>
      <c r="H10" s="97"/>
    </row>
    <row r="11" spans="1:8">
      <c r="A11" s="104" t="s">
        <v>349</v>
      </c>
      <c r="B11" s="122">
        <v>0</v>
      </c>
      <c r="C11" s="122">
        <v>0</v>
      </c>
      <c r="D11" s="115">
        <v>0</v>
      </c>
      <c r="E11" s="122">
        <v>0</v>
      </c>
      <c r="F11" s="122">
        <v>0</v>
      </c>
      <c r="G11" s="115">
        <v>0</v>
      </c>
      <c r="H11" s="97"/>
    </row>
    <row r="12" spans="1:8">
      <c r="A12" s="104" t="s">
        <v>350</v>
      </c>
      <c r="B12" s="122">
        <v>89403600</v>
      </c>
      <c r="C12" s="122">
        <v>0</v>
      </c>
      <c r="D12" s="115">
        <v>89403600</v>
      </c>
      <c r="E12" s="122">
        <v>8987330.0999999996</v>
      </c>
      <c r="F12" s="122">
        <v>8987330.0999999996</v>
      </c>
      <c r="G12" s="115">
        <v>-80416269.900000006</v>
      </c>
      <c r="H12" s="97"/>
    </row>
    <row r="13" spans="1:8">
      <c r="A13" s="104" t="s">
        <v>351</v>
      </c>
      <c r="B13" s="122">
        <v>9890400</v>
      </c>
      <c r="C13" s="122">
        <v>0</v>
      </c>
      <c r="D13" s="115">
        <v>9890400</v>
      </c>
      <c r="E13" s="122">
        <v>2621187.41</v>
      </c>
      <c r="F13" s="122">
        <v>2621187.41</v>
      </c>
      <c r="G13" s="115">
        <v>-7269212.5899999999</v>
      </c>
      <c r="H13" s="97"/>
    </row>
    <row r="14" spans="1:8">
      <c r="A14" s="104" t="s">
        <v>352</v>
      </c>
      <c r="B14" s="122">
        <v>34944000</v>
      </c>
      <c r="C14" s="122">
        <v>0</v>
      </c>
      <c r="D14" s="115">
        <v>34944000</v>
      </c>
      <c r="E14" s="122">
        <v>5394602.3099999996</v>
      </c>
      <c r="F14" s="122">
        <v>5381130.0599999996</v>
      </c>
      <c r="G14" s="115">
        <v>-29562869.940000001</v>
      </c>
      <c r="H14" s="97"/>
    </row>
    <row r="15" spans="1:8">
      <c r="A15" s="104" t="s">
        <v>353</v>
      </c>
      <c r="B15" s="122">
        <v>0</v>
      </c>
      <c r="C15" s="122">
        <v>0</v>
      </c>
      <c r="D15" s="115">
        <v>0</v>
      </c>
      <c r="E15" s="122">
        <v>0</v>
      </c>
      <c r="F15" s="122">
        <v>0</v>
      </c>
      <c r="G15" s="115">
        <v>0</v>
      </c>
      <c r="H15" s="97"/>
    </row>
    <row r="16" spans="1:8">
      <c r="A16" s="99" t="s">
        <v>354</v>
      </c>
      <c r="B16" s="115">
        <v>299842413.81</v>
      </c>
      <c r="C16" s="115">
        <v>0</v>
      </c>
      <c r="D16" s="115">
        <v>299842413.81</v>
      </c>
      <c r="E16" s="115">
        <v>92164945.379999995</v>
      </c>
      <c r="F16" s="115">
        <v>89397534.930000007</v>
      </c>
      <c r="G16" s="115">
        <v>-210444878.88</v>
      </c>
      <c r="H16" s="97"/>
    </row>
    <row r="17" spans="1:7">
      <c r="A17" s="108" t="s">
        <v>355</v>
      </c>
      <c r="B17" s="122">
        <v>299842413.81</v>
      </c>
      <c r="C17" s="122">
        <v>0</v>
      </c>
      <c r="D17" s="115">
        <v>299842413.81</v>
      </c>
      <c r="E17" s="122">
        <v>92164945.379999995</v>
      </c>
      <c r="F17" s="122">
        <v>89397534.930000007</v>
      </c>
      <c r="G17" s="115">
        <v>-210444878.88</v>
      </c>
    </row>
    <row r="18" spans="1:7">
      <c r="A18" s="108" t="s">
        <v>356</v>
      </c>
      <c r="B18" s="115"/>
      <c r="C18" s="115"/>
      <c r="D18" s="115">
        <v>0</v>
      </c>
      <c r="E18" s="115"/>
      <c r="F18" s="115"/>
      <c r="G18" s="115">
        <v>0</v>
      </c>
    </row>
    <row r="19" spans="1:7">
      <c r="A19" s="108" t="s">
        <v>357</v>
      </c>
      <c r="B19" s="115"/>
      <c r="C19" s="115"/>
      <c r="D19" s="115">
        <v>0</v>
      </c>
      <c r="E19" s="115"/>
      <c r="F19" s="115"/>
      <c r="G19" s="115">
        <v>0</v>
      </c>
    </row>
    <row r="20" spans="1:7">
      <c r="A20" s="108" t="s">
        <v>358</v>
      </c>
      <c r="B20" s="115"/>
      <c r="C20" s="115"/>
      <c r="D20" s="115">
        <v>0</v>
      </c>
      <c r="E20" s="115"/>
      <c r="F20" s="115"/>
      <c r="G20" s="115">
        <v>0</v>
      </c>
    </row>
    <row r="21" spans="1:7">
      <c r="A21" s="108" t="s">
        <v>359</v>
      </c>
      <c r="B21" s="115"/>
      <c r="C21" s="115"/>
      <c r="D21" s="115">
        <v>0</v>
      </c>
      <c r="E21" s="115"/>
      <c r="F21" s="115"/>
      <c r="G21" s="115">
        <v>0</v>
      </c>
    </row>
    <row r="22" spans="1:7">
      <c r="A22" s="108" t="s">
        <v>360</v>
      </c>
      <c r="B22" s="115"/>
      <c r="C22" s="115"/>
      <c r="D22" s="115">
        <v>0</v>
      </c>
      <c r="E22" s="115"/>
      <c r="F22" s="115"/>
      <c r="G22" s="115">
        <v>0</v>
      </c>
    </row>
    <row r="23" spans="1:7">
      <c r="A23" s="108" t="s">
        <v>361</v>
      </c>
      <c r="B23" s="115"/>
      <c r="C23" s="115"/>
      <c r="D23" s="115">
        <v>0</v>
      </c>
      <c r="E23" s="115"/>
      <c r="F23" s="115"/>
      <c r="G23" s="115">
        <v>0</v>
      </c>
    </row>
    <row r="24" spans="1:7">
      <c r="A24" s="108" t="s">
        <v>362</v>
      </c>
      <c r="B24" s="115"/>
      <c r="C24" s="115"/>
      <c r="D24" s="115">
        <v>0</v>
      </c>
      <c r="E24" s="115"/>
      <c r="F24" s="115"/>
      <c r="G24" s="115">
        <v>0</v>
      </c>
    </row>
    <row r="25" spans="1:7">
      <c r="A25" s="108" t="s">
        <v>363</v>
      </c>
      <c r="B25" s="115"/>
      <c r="C25" s="115"/>
      <c r="D25" s="115">
        <v>0</v>
      </c>
      <c r="E25" s="115"/>
      <c r="F25" s="115"/>
      <c r="G25" s="115">
        <v>0</v>
      </c>
    </row>
    <row r="26" spans="1:7">
      <c r="A26" s="108" t="s">
        <v>364</v>
      </c>
      <c r="B26" s="115"/>
      <c r="C26" s="115"/>
      <c r="D26" s="115">
        <v>0</v>
      </c>
      <c r="E26" s="115"/>
      <c r="F26" s="115"/>
      <c r="G26" s="115">
        <v>0</v>
      </c>
    </row>
    <row r="27" spans="1:7">
      <c r="A27" s="108" t="s">
        <v>365</v>
      </c>
      <c r="B27" s="115"/>
      <c r="C27" s="115"/>
      <c r="D27" s="115">
        <v>0</v>
      </c>
      <c r="E27" s="115"/>
      <c r="F27" s="115"/>
      <c r="G27" s="115">
        <v>0</v>
      </c>
    </row>
    <row r="28" spans="1:7">
      <c r="A28" s="104" t="s">
        <v>366</v>
      </c>
      <c r="B28" s="115">
        <v>0</v>
      </c>
      <c r="C28" s="115">
        <v>0</v>
      </c>
      <c r="D28" s="115">
        <v>0</v>
      </c>
      <c r="E28" s="115">
        <v>0</v>
      </c>
      <c r="F28" s="115">
        <v>0</v>
      </c>
      <c r="G28" s="115">
        <v>0</v>
      </c>
    </row>
    <row r="29" spans="1:7">
      <c r="A29" s="108" t="s">
        <v>367</v>
      </c>
      <c r="B29" s="115"/>
      <c r="C29" s="115"/>
      <c r="D29" s="115">
        <v>0</v>
      </c>
      <c r="E29" s="115"/>
      <c r="F29" s="115"/>
      <c r="G29" s="115">
        <v>0</v>
      </c>
    </row>
    <row r="30" spans="1:7">
      <c r="A30" s="108" t="s">
        <v>368</v>
      </c>
      <c r="B30" s="115"/>
      <c r="C30" s="115"/>
      <c r="D30" s="115">
        <v>0</v>
      </c>
      <c r="E30" s="115"/>
      <c r="F30" s="115"/>
      <c r="G30" s="115">
        <v>0</v>
      </c>
    </row>
    <row r="31" spans="1:7">
      <c r="A31" s="108" t="s">
        <v>369</v>
      </c>
      <c r="B31" s="115"/>
      <c r="C31" s="115"/>
      <c r="D31" s="115">
        <v>0</v>
      </c>
      <c r="E31" s="115"/>
      <c r="F31" s="115"/>
      <c r="G31" s="115">
        <v>0</v>
      </c>
    </row>
    <row r="32" spans="1:7">
      <c r="A32" s="108" t="s">
        <v>370</v>
      </c>
      <c r="B32" s="115"/>
      <c r="C32" s="115"/>
      <c r="D32" s="115">
        <v>0</v>
      </c>
      <c r="E32" s="115"/>
      <c r="F32" s="115"/>
      <c r="G32" s="115">
        <v>0</v>
      </c>
    </row>
    <row r="33" spans="1:8">
      <c r="A33" s="108" t="s">
        <v>371</v>
      </c>
      <c r="B33" s="115"/>
      <c r="C33" s="115"/>
      <c r="D33" s="115">
        <v>0</v>
      </c>
      <c r="E33" s="115"/>
      <c r="F33" s="115"/>
      <c r="G33" s="115">
        <v>0</v>
      </c>
      <c r="H33" s="97"/>
    </row>
    <row r="34" spans="1:8">
      <c r="A34" s="104" t="s">
        <v>372</v>
      </c>
      <c r="B34" s="122">
        <v>0</v>
      </c>
      <c r="C34" s="122">
        <v>0</v>
      </c>
      <c r="D34" s="115">
        <v>0</v>
      </c>
      <c r="E34" s="122">
        <v>0</v>
      </c>
      <c r="F34" s="122">
        <v>0</v>
      </c>
      <c r="G34" s="115">
        <v>0</v>
      </c>
      <c r="H34" s="97"/>
    </row>
    <row r="35" spans="1:8">
      <c r="A35" s="104" t="s">
        <v>373</v>
      </c>
      <c r="B35" s="115">
        <v>0</v>
      </c>
      <c r="C35" s="115">
        <v>0</v>
      </c>
      <c r="D35" s="115">
        <v>0</v>
      </c>
      <c r="E35" s="115">
        <v>500000</v>
      </c>
      <c r="F35" s="115">
        <v>500000</v>
      </c>
      <c r="G35" s="115">
        <v>500000</v>
      </c>
      <c r="H35" s="97"/>
    </row>
    <row r="36" spans="1:8">
      <c r="A36" s="108" t="s">
        <v>374</v>
      </c>
      <c r="B36" s="122">
        <v>0</v>
      </c>
      <c r="C36" s="122">
        <v>0</v>
      </c>
      <c r="D36" s="115">
        <v>0</v>
      </c>
      <c r="E36" s="122">
        <v>500000</v>
      </c>
      <c r="F36" s="122">
        <v>500000</v>
      </c>
      <c r="G36" s="115">
        <v>500000</v>
      </c>
      <c r="H36" s="97"/>
    </row>
    <row r="37" spans="1:8">
      <c r="A37" s="104" t="s">
        <v>375</v>
      </c>
      <c r="B37" s="115">
        <v>0</v>
      </c>
      <c r="C37" s="115">
        <v>0</v>
      </c>
      <c r="D37" s="115">
        <v>0</v>
      </c>
      <c r="E37" s="115">
        <v>0</v>
      </c>
      <c r="F37" s="115">
        <v>0</v>
      </c>
      <c r="G37" s="115">
        <v>0</v>
      </c>
      <c r="H37" s="97"/>
    </row>
    <row r="38" spans="1:8">
      <c r="A38" s="108" t="s">
        <v>376</v>
      </c>
      <c r="B38" s="115"/>
      <c r="C38" s="115"/>
      <c r="D38" s="115">
        <v>0</v>
      </c>
      <c r="E38" s="115"/>
      <c r="F38" s="115"/>
      <c r="G38" s="115">
        <v>0</v>
      </c>
      <c r="H38" s="97"/>
    </row>
    <row r="39" spans="1:8">
      <c r="A39" s="108" t="s">
        <v>377</v>
      </c>
      <c r="B39" s="115"/>
      <c r="C39" s="115"/>
      <c r="D39" s="115">
        <v>0</v>
      </c>
      <c r="E39" s="115"/>
      <c r="F39" s="115"/>
      <c r="G39" s="115">
        <v>0</v>
      </c>
      <c r="H39" s="97"/>
    </row>
    <row r="40" spans="1:8">
      <c r="A40" s="105"/>
      <c r="B40" s="115"/>
      <c r="C40" s="115"/>
      <c r="D40" s="115"/>
      <c r="E40" s="115"/>
      <c r="F40" s="115"/>
      <c r="G40" s="115"/>
      <c r="H40" s="97"/>
    </row>
    <row r="41" spans="1:8">
      <c r="A41" s="106" t="s">
        <v>378</v>
      </c>
      <c r="B41" s="116">
        <v>539692413.80999994</v>
      </c>
      <c r="C41" s="116">
        <v>0</v>
      </c>
      <c r="D41" s="116">
        <v>539692413.80999994</v>
      </c>
      <c r="E41" s="116">
        <v>178301102.60999998</v>
      </c>
      <c r="F41" s="116">
        <v>175585858.54000002</v>
      </c>
      <c r="G41" s="116">
        <v>-364106555.26999998</v>
      </c>
      <c r="H41" s="97"/>
    </row>
    <row r="42" spans="1:8">
      <c r="A42" s="106" t="s">
        <v>379</v>
      </c>
      <c r="B42" s="117"/>
      <c r="C42" s="117"/>
      <c r="D42" s="117"/>
      <c r="E42" s="117"/>
      <c r="F42" s="117"/>
      <c r="G42" s="116">
        <v>0</v>
      </c>
      <c r="H42" s="98"/>
    </row>
    <row r="43" spans="1:8">
      <c r="A43" s="105"/>
      <c r="B43" s="118"/>
      <c r="C43" s="118"/>
      <c r="D43" s="118"/>
      <c r="E43" s="118"/>
      <c r="F43" s="118"/>
      <c r="G43" s="118"/>
      <c r="H43" s="97"/>
    </row>
    <row r="44" spans="1:8">
      <c r="A44" s="106" t="s">
        <v>380</v>
      </c>
      <c r="B44" s="118"/>
      <c r="C44" s="118"/>
      <c r="D44" s="118"/>
      <c r="E44" s="118"/>
      <c r="F44" s="118"/>
      <c r="G44" s="118"/>
      <c r="H44" s="97"/>
    </row>
    <row r="45" spans="1:8">
      <c r="A45" s="104" t="s">
        <v>381</v>
      </c>
      <c r="B45" s="115">
        <v>244876283.65000001</v>
      </c>
      <c r="C45" s="115">
        <v>0</v>
      </c>
      <c r="D45" s="115">
        <v>244876283.65000001</v>
      </c>
      <c r="E45" s="115">
        <v>67999062</v>
      </c>
      <c r="F45" s="115">
        <v>67999062</v>
      </c>
      <c r="G45" s="115">
        <v>-176877221.65000001</v>
      </c>
      <c r="H45" s="97"/>
    </row>
    <row r="46" spans="1:8" ht="30">
      <c r="A46" s="109" t="s">
        <v>382</v>
      </c>
      <c r="B46" s="115"/>
      <c r="C46" s="115"/>
      <c r="D46" s="115">
        <v>0</v>
      </c>
      <c r="E46" s="115"/>
      <c r="F46" s="115"/>
      <c r="G46" s="115">
        <v>0</v>
      </c>
      <c r="H46" s="97"/>
    </row>
    <row r="47" spans="1:8">
      <c r="A47" s="109" t="s">
        <v>383</v>
      </c>
      <c r="B47" s="115"/>
      <c r="C47" s="115"/>
      <c r="D47" s="115">
        <v>0</v>
      </c>
      <c r="E47" s="115"/>
      <c r="F47" s="115"/>
      <c r="G47" s="115">
        <v>0</v>
      </c>
      <c r="H47" s="97"/>
    </row>
    <row r="48" spans="1:8">
      <c r="A48" s="109" t="s">
        <v>384</v>
      </c>
      <c r="B48" s="122">
        <v>72376161.030000001</v>
      </c>
      <c r="C48" s="122">
        <v>0</v>
      </c>
      <c r="D48" s="115">
        <v>72376161.030000001</v>
      </c>
      <c r="E48" s="122">
        <v>21765438</v>
      </c>
      <c r="F48" s="122">
        <v>21765438</v>
      </c>
      <c r="G48" s="115">
        <v>-50610723.030000001</v>
      </c>
      <c r="H48" s="97"/>
    </row>
    <row r="49" spans="1:7" ht="45">
      <c r="A49" s="109" t="s">
        <v>385</v>
      </c>
      <c r="B49" s="122">
        <v>172500122.62</v>
      </c>
      <c r="C49" s="122">
        <v>0</v>
      </c>
      <c r="D49" s="115">
        <v>172500122.62</v>
      </c>
      <c r="E49" s="122">
        <v>46233624</v>
      </c>
      <c r="F49" s="122">
        <v>46233624</v>
      </c>
      <c r="G49" s="115">
        <v>-126266498.62</v>
      </c>
    </row>
    <row r="50" spans="1:7">
      <c r="A50" s="109" t="s">
        <v>386</v>
      </c>
      <c r="B50" s="115"/>
      <c r="C50" s="115"/>
      <c r="D50" s="115">
        <v>0</v>
      </c>
      <c r="E50" s="115"/>
      <c r="F50" s="115"/>
      <c r="G50" s="115">
        <v>0</v>
      </c>
    </row>
    <row r="51" spans="1:7" ht="30">
      <c r="A51" s="109" t="s">
        <v>387</v>
      </c>
      <c r="B51" s="115"/>
      <c r="C51" s="115"/>
      <c r="D51" s="115">
        <v>0</v>
      </c>
      <c r="E51" s="115"/>
      <c r="F51" s="115"/>
      <c r="G51" s="115">
        <v>0</v>
      </c>
    </row>
    <row r="52" spans="1:7" ht="30">
      <c r="A52" s="102" t="s">
        <v>388</v>
      </c>
      <c r="B52" s="115"/>
      <c r="C52" s="115"/>
      <c r="D52" s="115">
        <v>0</v>
      </c>
      <c r="E52" s="115"/>
      <c r="F52" s="115"/>
      <c r="G52" s="115">
        <v>0</v>
      </c>
    </row>
    <row r="53" spans="1:7">
      <c r="A53" s="108" t="s">
        <v>389</v>
      </c>
      <c r="B53" s="115"/>
      <c r="C53" s="115"/>
      <c r="D53" s="115">
        <v>0</v>
      </c>
      <c r="E53" s="115"/>
      <c r="F53" s="115"/>
      <c r="G53" s="115">
        <v>0</v>
      </c>
    </row>
    <row r="54" spans="1:7">
      <c r="A54" s="104" t="s">
        <v>390</v>
      </c>
      <c r="B54" s="115">
        <v>0</v>
      </c>
      <c r="C54" s="115">
        <v>0</v>
      </c>
      <c r="D54" s="115">
        <v>0</v>
      </c>
      <c r="E54" s="115">
        <v>15771665.85</v>
      </c>
      <c r="F54" s="115">
        <v>2717073.64</v>
      </c>
      <c r="G54" s="115">
        <v>2717073.64</v>
      </c>
    </row>
    <row r="55" spans="1:7">
      <c r="A55" s="102" t="s">
        <v>391</v>
      </c>
      <c r="B55" s="115"/>
      <c r="C55" s="115"/>
      <c r="D55" s="115">
        <v>0</v>
      </c>
      <c r="E55" s="115"/>
      <c r="F55" s="115"/>
      <c r="G55" s="115">
        <v>0</v>
      </c>
    </row>
    <row r="56" spans="1:7">
      <c r="A56" s="109" t="s">
        <v>392</v>
      </c>
      <c r="B56" s="115"/>
      <c r="C56" s="115"/>
      <c r="D56" s="115">
        <v>0</v>
      </c>
      <c r="E56" s="115"/>
      <c r="F56" s="115"/>
      <c r="G56" s="115">
        <v>0</v>
      </c>
    </row>
    <row r="57" spans="1:7">
      <c r="A57" s="109" t="s">
        <v>393</v>
      </c>
      <c r="B57" s="115"/>
      <c r="C57" s="115"/>
      <c r="D57" s="115">
        <v>0</v>
      </c>
      <c r="E57" s="115"/>
      <c r="F57" s="115"/>
      <c r="G57" s="115">
        <v>0</v>
      </c>
    </row>
    <row r="58" spans="1:7">
      <c r="A58" s="102" t="s">
        <v>394</v>
      </c>
      <c r="B58" s="122">
        <v>0</v>
      </c>
      <c r="C58" s="122">
        <v>0</v>
      </c>
      <c r="D58" s="115">
        <v>0</v>
      </c>
      <c r="E58" s="122">
        <v>15771665.85</v>
      </c>
      <c r="F58" s="122">
        <v>2717073.64</v>
      </c>
      <c r="G58" s="115">
        <v>2717073.64</v>
      </c>
    </row>
    <row r="59" spans="1:7">
      <c r="A59" s="104" t="s">
        <v>395</v>
      </c>
      <c r="B59" s="115">
        <v>0</v>
      </c>
      <c r="C59" s="115">
        <v>0</v>
      </c>
      <c r="D59" s="115">
        <v>0</v>
      </c>
      <c r="E59" s="115">
        <v>0</v>
      </c>
      <c r="F59" s="115">
        <v>0</v>
      </c>
      <c r="G59" s="115">
        <v>0</v>
      </c>
    </row>
    <row r="60" spans="1:7" ht="30">
      <c r="A60" s="109" t="s">
        <v>396</v>
      </c>
      <c r="B60" s="115"/>
      <c r="C60" s="115"/>
      <c r="D60" s="115">
        <v>0</v>
      </c>
      <c r="E60" s="115"/>
      <c r="F60" s="115"/>
      <c r="G60" s="115">
        <v>0</v>
      </c>
    </row>
    <row r="61" spans="1:7">
      <c r="A61" s="109" t="s">
        <v>397</v>
      </c>
      <c r="B61" s="115"/>
      <c r="C61" s="115"/>
      <c r="D61" s="115">
        <v>0</v>
      </c>
      <c r="E61" s="115"/>
      <c r="F61" s="115"/>
      <c r="G61" s="115">
        <v>0</v>
      </c>
    </row>
    <row r="62" spans="1:7">
      <c r="A62" s="104" t="s">
        <v>398</v>
      </c>
      <c r="B62" s="115"/>
      <c r="C62" s="115"/>
      <c r="D62" s="115">
        <v>0</v>
      </c>
      <c r="E62" s="115"/>
      <c r="F62" s="115"/>
      <c r="G62" s="115">
        <v>0</v>
      </c>
    </row>
    <row r="63" spans="1:7">
      <c r="A63" s="104" t="s">
        <v>399</v>
      </c>
      <c r="B63" s="115"/>
      <c r="C63" s="115"/>
      <c r="D63" s="115">
        <v>0</v>
      </c>
      <c r="E63" s="115"/>
      <c r="F63" s="115"/>
      <c r="G63" s="115">
        <v>0</v>
      </c>
    </row>
    <row r="64" spans="1:7">
      <c r="A64" s="105"/>
      <c r="B64" s="118"/>
      <c r="C64" s="118"/>
      <c r="D64" s="118"/>
      <c r="E64" s="118"/>
      <c r="F64" s="118"/>
      <c r="G64" s="118"/>
    </row>
    <row r="65" spans="1:7">
      <c r="A65" s="106" t="s">
        <v>400</v>
      </c>
      <c r="B65" s="116">
        <v>244876283.65000001</v>
      </c>
      <c r="C65" s="116">
        <v>0</v>
      </c>
      <c r="D65" s="116">
        <v>244876283.65000001</v>
      </c>
      <c r="E65" s="116">
        <v>83770727.849999994</v>
      </c>
      <c r="F65" s="116">
        <v>70716135.640000001</v>
      </c>
      <c r="G65" s="116">
        <v>-174160148.00999999</v>
      </c>
    </row>
    <row r="66" spans="1:7">
      <c r="A66" s="105"/>
      <c r="B66" s="118"/>
      <c r="C66" s="118"/>
      <c r="D66" s="118"/>
      <c r="E66" s="118"/>
      <c r="F66" s="118"/>
      <c r="G66" s="118"/>
    </row>
    <row r="67" spans="1:7">
      <c r="A67" s="106" t="s">
        <v>401</v>
      </c>
      <c r="B67" s="116">
        <v>0</v>
      </c>
      <c r="C67" s="116">
        <v>0</v>
      </c>
      <c r="D67" s="116">
        <v>0</v>
      </c>
      <c r="E67" s="116">
        <v>0</v>
      </c>
      <c r="F67" s="116">
        <v>0</v>
      </c>
      <c r="G67" s="116">
        <v>0</v>
      </c>
    </row>
    <row r="68" spans="1:7">
      <c r="A68" s="104" t="s">
        <v>402</v>
      </c>
      <c r="B68" s="122">
        <v>0</v>
      </c>
      <c r="C68" s="122">
        <v>0</v>
      </c>
      <c r="D68" s="115">
        <v>0</v>
      </c>
      <c r="E68" s="122">
        <v>0</v>
      </c>
      <c r="F68" s="122">
        <v>0</v>
      </c>
      <c r="G68" s="115">
        <v>0</v>
      </c>
    </row>
    <row r="69" spans="1:7">
      <c r="A69" s="105"/>
      <c r="B69" s="118"/>
      <c r="C69" s="118"/>
      <c r="D69" s="118"/>
      <c r="E69" s="118"/>
      <c r="F69" s="118"/>
      <c r="G69" s="118"/>
    </row>
    <row r="70" spans="1:7">
      <c r="A70" s="106" t="s">
        <v>403</v>
      </c>
      <c r="B70" s="116">
        <v>784568697.45999992</v>
      </c>
      <c r="C70" s="116">
        <v>0</v>
      </c>
      <c r="D70" s="116">
        <v>784568697.45999992</v>
      </c>
      <c r="E70" s="116">
        <v>262071830.45999998</v>
      </c>
      <c r="F70" s="116">
        <v>246301994.18000001</v>
      </c>
      <c r="G70" s="116">
        <v>-538266703.27999997</v>
      </c>
    </row>
    <row r="71" spans="1:7">
      <c r="A71" s="105"/>
      <c r="B71" s="118"/>
      <c r="C71" s="118"/>
      <c r="D71" s="118"/>
      <c r="E71" s="118"/>
      <c r="F71" s="118"/>
      <c r="G71" s="118"/>
    </row>
    <row r="72" spans="1:7">
      <c r="A72" s="106" t="s">
        <v>404</v>
      </c>
      <c r="B72" s="118"/>
      <c r="C72" s="118"/>
      <c r="D72" s="118"/>
      <c r="E72" s="118"/>
      <c r="F72" s="118"/>
      <c r="G72" s="118"/>
    </row>
    <row r="73" spans="1:7" ht="30">
      <c r="A73" s="112" t="s">
        <v>405</v>
      </c>
      <c r="B73" s="122">
        <v>0</v>
      </c>
      <c r="C73" s="122">
        <v>0</v>
      </c>
      <c r="D73" s="115">
        <v>0</v>
      </c>
      <c r="E73" s="122">
        <v>0</v>
      </c>
      <c r="F73" s="122">
        <v>0</v>
      </c>
      <c r="G73" s="115">
        <v>0</v>
      </c>
    </row>
    <row r="74" spans="1:7" ht="30">
      <c r="A74" s="112" t="s">
        <v>406</v>
      </c>
      <c r="B74" s="122">
        <v>0</v>
      </c>
      <c r="C74" s="122">
        <v>0</v>
      </c>
      <c r="D74" s="115">
        <v>0</v>
      </c>
      <c r="E74" s="122">
        <v>0</v>
      </c>
      <c r="F74" s="122">
        <v>0</v>
      </c>
      <c r="G74" s="115">
        <v>0</v>
      </c>
    </row>
    <row r="75" spans="1:7">
      <c r="A75" s="111" t="s">
        <v>407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</row>
    <row r="76" spans="1:7">
      <c r="A76" s="107"/>
      <c r="B76" s="119"/>
      <c r="C76" s="119"/>
      <c r="D76" s="119"/>
      <c r="E76" s="119"/>
      <c r="F76" s="119"/>
      <c r="G76" s="119"/>
    </row>
    <row r="77" spans="1:7">
      <c r="A77" s="97"/>
      <c r="B77" s="120"/>
      <c r="C77" s="120"/>
      <c r="D77" s="120"/>
      <c r="E77" s="120"/>
      <c r="F77" s="120"/>
      <c r="G77" s="120"/>
    </row>
    <row r="78" spans="1:7">
      <c r="A78" s="97"/>
      <c r="B78" s="120"/>
      <c r="C78" s="120"/>
      <c r="D78" s="120">
        <v>0</v>
      </c>
      <c r="E78" s="120"/>
      <c r="F78" s="120"/>
      <c r="G78" s="121">
        <v>0</v>
      </c>
    </row>
    <row r="79" spans="1:7">
      <c r="A79" s="97"/>
      <c r="B79" s="120"/>
      <c r="C79" s="120"/>
      <c r="D79" s="120"/>
      <c r="E79" s="120"/>
      <c r="F79" s="120"/>
      <c r="G79" s="121"/>
    </row>
    <row r="80" spans="1:7">
      <c r="A80" s="97"/>
      <c r="B80" s="113"/>
      <c r="C80" s="113"/>
      <c r="D80" s="113"/>
      <c r="E80" s="113"/>
      <c r="F80" s="113"/>
      <c r="G80" s="113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zoomScale="85" zoomScaleNormal="85" workbookViewId="0">
      <selection activeCell="B9" sqref="B9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63" t="s">
        <v>0</v>
      </c>
      <c r="B1" s="262"/>
      <c r="C1" s="262"/>
      <c r="D1" s="262"/>
      <c r="E1" s="262"/>
      <c r="F1" s="262"/>
      <c r="G1" s="262"/>
    </row>
    <row r="2" spans="1:8">
      <c r="A2" s="266" t="s">
        <v>337</v>
      </c>
      <c r="B2" s="266"/>
      <c r="C2" s="266"/>
      <c r="D2" s="266"/>
      <c r="E2" s="266"/>
      <c r="F2" s="266"/>
      <c r="G2" s="266"/>
    </row>
    <row r="3" spans="1:8">
      <c r="A3" s="267" t="s">
        <v>1</v>
      </c>
      <c r="B3" s="267"/>
      <c r="C3" s="267"/>
      <c r="D3" s="267"/>
      <c r="E3" s="267"/>
      <c r="F3" s="267"/>
      <c r="G3" s="267"/>
    </row>
    <row r="4" spans="1:8">
      <c r="A4" s="267" t="s">
        <v>2</v>
      </c>
      <c r="B4" s="267"/>
      <c r="C4" s="267"/>
      <c r="D4" s="267"/>
      <c r="E4" s="267"/>
      <c r="F4" s="267"/>
      <c r="G4" s="267"/>
    </row>
    <row r="5" spans="1:8">
      <c r="A5" s="268" t="s">
        <v>338</v>
      </c>
      <c r="B5" s="268"/>
      <c r="C5" s="268"/>
      <c r="D5" s="268"/>
      <c r="E5" s="268"/>
      <c r="F5" s="268"/>
      <c r="G5" s="268"/>
    </row>
    <row r="6" spans="1:8">
      <c r="A6" s="260" t="s">
        <v>3</v>
      </c>
      <c r="B6" s="260"/>
      <c r="C6" s="260"/>
      <c r="D6" s="260"/>
      <c r="E6" s="260"/>
      <c r="F6" s="260"/>
      <c r="G6" s="260"/>
    </row>
    <row r="7" spans="1:8">
      <c r="A7" s="264" t="s">
        <v>4</v>
      </c>
      <c r="B7" s="264" t="s">
        <v>5</v>
      </c>
      <c r="C7" s="264"/>
      <c r="D7" s="264"/>
      <c r="E7" s="264"/>
      <c r="F7" s="264"/>
      <c r="G7" s="265" t="s">
        <v>6</v>
      </c>
    </row>
    <row r="8" spans="1:8" ht="30">
      <c r="A8" s="264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264"/>
    </row>
    <row r="9" spans="1:8">
      <c r="A9" s="7" t="s">
        <v>12</v>
      </c>
      <c r="B9" s="88">
        <f>B10+B18+B189+B28+B38+B48+B58+B62+B71+B75</f>
        <v>539692413.80999994</v>
      </c>
      <c r="C9" s="88">
        <f t="shared" ref="C9:G9" si="0">C10+C18+C189+C28+C38+C48+C58+C62+C71+C75</f>
        <v>31411288.370000008</v>
      </c>
      <c r="D9" s="88">
        <f t="shared" si="0"/>
        <v>571103702.18000007</v>
      </c>
      <c r="E9" s="88">
        <f t="shared" si="0"/>
        <v>108087309.56</v>
      </c>
      <c r="F9" s="88">
        <f t="shared" si="0"/>
        <v>105354826.84</v>
      </c>
      <c r="G9" s="88">
        <f t="shared" si="0"/>
        <v>463016392.62</v>
      </c>
    </row>
    <row r="10" spans="1:8">
      <c r="A10" s="8" t="s">
        <v>13</v>
      </c>
      <c r="B10" s="89">
        <f>SUM(B11:B17)</f>
        <v>347997405.97999996</v>
      </c>
      <c r="C10" s="89">
        <f t="shared" ref="C10:G10" si="1">SUM(C11:C17)</f>
        <v>96400.000000000931</v>
      </c>
      <c r="D10" s="89">
        <f t="shared" si="1"/>
        <v>348093805.98000002</v>
      </c>
      <c r="E10" s="89">
        <f t="shared" si="1"/>
        <v>57897350.50999999</v>
      </c>
      <c r="F10" s="89">
        <f t="shared" si="1"/>
        <v>57897350.50999999</v>
      </c>
      <c r="G10" s="89">
        <f t="shared" si="1"/>
        <v>290196455.47000003</v>
      </c>
    </row>
    <row r="11" spans="1:8">
      <c r="A11" s="9" t="s">
        <v>14</v>
      </c>
      <c r="B11" s="92">
        <v>205233011.11000001</v>
      </c>
      <c r="C11" s="92">
        <v>8423700.0800000001</v>
      </c>
      <c r="D11" s="89">
        <f>B11+C11</f>
        <v>213656711.19000003</v>
      </c>
      <c r="E11" s="92">
        <v>33581340.049999997</v>
      </c>
      <c r="F11" s="92">
        <v>33581340.049999997</v>
      </c>
      <c r="G11" s="89">
        <f>D11-E11</f>
        <v>180075371.14000005</v>
      </c>
      <c r="H11" s="45" t="s">
        <v>159</v>
      </c>
    </row>
    <row r="12" spans="1:8">
      <c r="A12" s="9" t="s">
        <v>15</v>
      </c>
      <c r="B12" s="92">
        <v>5279141.1900000004</v>
      </c>
      <c r="C12" s="92">
        <v>-17000</v>
      </c>
      <c r="D12" s="89">
        <f t="shared" ref="D12:D17" si="2">B12+C12</f>
        <v>5262141.1900000004</v>
      </c>
      <c r="E12" s="92">
        <v>669804.71</v>
      </c>
      <c r="F12" s="92">
        <v>669804.71</v>
      </c>
      <c r="G12" s="89">
        <f t="shared" ref="G12:G17" si="3">D12-E12</f>
        <v>4592336.4800000004</v>
      </c>
      <c r="H12" s="45" t="s">
        <v>160</v>
      </c>
    </row>
    <row r="13" spans="1:8">
      <c r="A13" s="9" t="s">
        <v>16</v>
      </c>
      <c r="B13" s="92">
        <v>38643283.259999998</v>
      </c>
      <c r="C13" s="92">
        <v>-2512620.02</v>
      </c>
      <c r="D13" s="89">
        <f t="shared" si="2"/>
        <v>36130663.239999995</v>
      </c>
      <c r="E13" s="92">
        <v>7220881.0099999998</v>
      </c>
      <c r="F13" s="92">
        <v>7220881.0099999998</v>
      </c>
      <c r="G13" s="89">
        <f t="shared" si="3"/>
        <v>28909782.229999997</v>
      </c>
      <c r="H13" s="45" t="s">
        <v>161</v>
      </c>
    </row>
    <row r="14" spans="1:8">
      <c r="A14" s="9" t="s">
        <v>17</v>
      </c>
      <c r="B14" s="92">
        <v>68083798.709999993</v>
      </c>
      <c r="C14" s="92">
        <v>-5900471.3099999996</v>
      </c>
      <c r="D14" s="89">
        <f t="shared" si="2"/>
        <v>62183327.399999991</v>
      </c>
      <c r="E14" s="92">
        <v>10782547.01</v>
      </c>
      <c r="F14" s="92">
        <v>10782547.01</v>
      </c>
      <c r="G14" s="89">
        <f t="shared" si="3"/>
        <v>51400780.389999993</v>
      </c>
      <c r="H14" s="45" t="s">
        <v>162</v>
      </c>
    </row>
    <row r="15" spans="1:8">
      <c r="A15" s="9" t="s">
        <v>18</v>
      </c>
      <c r="B15" s="92">
        <v>29385371.710000001</v>
      </c>
      <c r="C15" s="92">
        <v>401176.26</v>
      </c>
      <c r="D15" s="89">
        <f t="shared" si="2"/>
        <v>29786547.970000003</v>
      </c>
      <c r="E15" s="92">
        <v>5642777.7300000004</v>
      </c>
      <c r="F15" s="92">
        <v>5642777.7300000004</v>
      </c>
      <c r="G15" s="89">
        <f t="shared" si="3"/>
        <v>24143770.240000002</v>
      </c>
      <c r="H15" s="45" t="s">
        <v>163</v>
      </c>
    </row>
    <row r="16" spans="1:8">
      <c r="A16" s="9" t="s">
        <v>19</v>
      </c>
      <c r="B16" s="92">
        <v>1362400</v>
      </c>
      <c r="C16" s="92">
        <v>-298385.01</v>
      </c>
      <c r="D16" s="89">
        <f t="shared" si="2"/>
        <v>1064014.99</v>
      </c>
      <c r="E16" s="92">
        <v>0</v>
      </c>
      <c r="F16" s="92">
        <v>0</v>
      </c>
      <c r="G16" s="89">
        <f t="shared" si="3"/>
        <v>1064014.99</v>
      </c>
      <c r="H16" s="45" t="s">
        <v>164</v>
      </c>
    </row>
    <row r="17" spans="1:8">
      <c r="A17" s="9" t="s">
        <v>20</v>
      </c>
      <c r="B17" s="92">
        <v>10400</v>
      </c>
      <c r="C17" s="92">
        <v>0</v>
      </c>
      <c r="D17" s="89">
        <f t="shared" si="2"/>
        <v>10400</v>
      </c>
      <c r="E17" s="92">
        <v>0</v>
      </c>
      <c r="F17" s="92">
        <v>0</v>
      </c>
      <c r="G17" s="89">
        <f t="shared" si="3"/>
        <v>10400</v>
      </c>
      <c r="H17" s="45" t="s">
        <v>165</v>
      </c>
    </row>
    <row r="18" spans="1:8">
      <c r="A18" s="8" t="s">
        <v>21</v>
      </c>
      <c r="B18" s="89">
        <f>SUM(B19:B27)</f>
        <v>9556435.7199999988</v>
      </c>
      <c r="C18" s="89">
        <f t="shared" ref="C18:G18" si="4">SUM(C19:C27)</f>
        <v>14504897.770000001</v>
      </c>
      <c r="D18" s="89">
        <f t="shared" si="4"/>
        <v>24061333.489999998</v>
      </c>
      <c r="E18" s="89">
        <f t="shared" si="4"/>
        <v>9376933.8099999987</v>
      </c>
      <c r="F18" s="89">
        <f t="shared" si="4"/>
        <v>8343715.71</v>
      </c>
      <c r="G18" s="89">
        <f t="shared" si="4"/>
        <v>14684399.68</v>
      </c>
    </row>
    <row r="19" spans="1:8">
      <c r="A19" s="9" t="s">
        <v>22</v>
      </c>
      <c r="B19" s="92">
        <v>4459208</v>
      </c>
      <c r="C19" s="92">
        <v>1365257.24</v>
      </c>
      <c r="D19" s="89">
        <f t="shared" ref="D19:D27" si="5">B19+C19</f>
        <v>5824465.2400000002</v>
      </c>
      <c r="E19" s="92">
        <v>749908.51</v>
      </c>
      <c r="F19" s="92">
        <v>552893.57999999996</v>
      </c>
      <c r="G19" s="89">
        <f t="shared" ref="G19:G27" si="6">D19-E19</f>
        <v>5074556.7300000004</v>
      </c>
      <c r="H19" s="46" t="s">
        <v>166</v>
      </c>
    </row>
    <row r="20" spans="1:8">
      <c r="A20" s="9" t="s">
        <v>23</v>
      </c>
      <c r="B20" s="92">
        <v>159640</v>
      </c>
      <c r="C20" s="92">
        <v>559903.01</v>
      </c>
      <c r="D20" s="89">
        <f t="shared" si="5"/>
        <v>719543.01</v>
      </c>
      <c r="E20" s="92">
        <v>169065.62</v>
      </c>
      <c r="F20" s="92">
        <v>153933.12</v>
      </c>
      <c r="G20" s="89">
        <f t="shared" si="6"/>
        <v>550477.39</v>
      </c>
      <c r="H20" s="46" t="s">
        <v>167</v>
      </c>
    </row>
    <row r="21" spans="1:8">
      <c r="A21" s="9" t="s">
        <v>24</v>
      </c>
      <c r="B21" s="92">
        <v>0</v>
      </c>
      <c r="C21" s="92">
        <v>29500</v>
      </c>
      <c r="D21" s="89">
        <f t="shared" si="5"/>
        <v>29500</v>
      </c>
      <c r="E21" s="92">
        <v>1500.46</v>
      </c>
      <c r="F21" s="92">
        <v>0</v>
      </c>
      <c r="G21" s="89">
        <f t="shared" si="6"/>
        <v>27999.54</v>
      </c>
      <c r="H21" s="46" t="s">
        <v>168</v>
      </c>
    </row>
    <row r="22" spans="1:8">
      <c r="A22" s="9" t="s">
        <v>25</v>
      </c>
      <c r="B22" s="92">
        <v>958204.52</v>
      </c>
      <c r="C22" s="92">
        <v>11697797.300000001</v>
      </c>
      <c r="D22" s="89">
        <f t="shared" si="5"/>
        <v>12656001.82</v>
      </c>
      <c r="E22" s="92">
        <v>7870064.4000000004</v>
      </c>
      <c r="F22" s="92">
        <v>7300312.2000000002</v>
      </c>
      <c r="G22" s="89">
        <f t="shared" si="6"/>
        <v>4785937.42</v>
      </c>
      <c r="H22" s="46" t="s">
        <v>169</v>
      </c>
    </row>
    <row r="23" spans="1:8">
      <c r="A23" s="9" t="s">
        <v>26</v>
      </c>
      <c r="B23" s="92">
        <v>258440</v>
      </c>
      <c r="C23" s="92">
        <v>49000</v>
      </c>
      <c r="D23" s="89">
        <f t="shared" si="5"/>
        <v>307440</v>
      </c>
      <c r="E23" s="92">
        <v>19361.37</v>
      </c>
      <c r="F23" s="92">
        <v>8322.36</v>
      </c>
      <c r="G23" s="89">
        <f t="shared" si="6"/>
        <v>288078.63</v>
      </c>
      <c r="H23" s="46" t="s">
        <v>170</v>
      </c>
    </row>
    <row r="24" spans="1:8">
      <c r="A24" s="9" t="s">
        <v>27</v>
      </c>
      <c r="B24" s="92">
        <v>520000</v>
      </c>
      <c r="C24" s="92">
        <v>24065.22</v>
      </c>
      <c r="D24" s="89">
        <f t="shared" si="5"/>
        <v>544065.22</v>
      </c>
      <c r="E24" s="92">
        <v>57531.69</v>
      </c>
      <c r="F24" s="92">
        <v>43115.35</v>
      </c>
      <c r="G24" s="89">
        <f t="shared" si="6"/>
        <v>486533.52999999997</v>
      </c>
      <c r="H24" s="46" t="s">
        <v>171</v>
      </c>
    </row>
    <row r="25" spans="1:8">
      <c r="A25" s="9" t="s">
        <v>28</v>
      </c>
      <c r="B25" s="92">
        <v>1994075.2</v>
      </c>
      <c r="C25" s="92">
        <v>243000</v>
      </c>
      <c r="D25" s="89">
        <f t="shared" si="5"/>
        <v>2237075.2000000002</v>
      </c>
      <c r="E25" s="92">
        <v>51225.58</v>
      </c>
      <c r="F25" s="92">
        <v>42337.58</v>
      </c>
      <c r="G25" s="89">
        <f t="shared" si="6"/>
        <v>2185849.62</v>
      </c>
      <c r="H25" s="46" t="s">
        <v>172</v>
      </c>
    </row>
    <row r="26" spans="1:8">
      <c r="A26" s="9" t="s">
        <v>29</v>
      </c>
      <c r="B26" s="89"/>
      <c r="C26" s="89"/>
      <c r="D26" s="89">
        <f t="shared" si="5"/>
        <v>0</v>
      </c>
      <c r="E26" s="89"/>
      <c r="F26" s="89"/>
      <c r="G26" s="89">
        <f t="shared" si="6"/>
        <v>0</v>
      </c>
      <c r="H26" s="46" t="s">
        <v>173</v>
      </c>
    </row>
    <row r="27" spans="1:8">
      <c r="A27" s="9" t="s">
        <v>30</v>
      </c>
      <c r="B27" s="92">
        <v>1206868</v>
      </c>
      <c r="C27" s="92">
        <v>536375</v>
      </c>
      <c r="D27" s="89">
        <f t="shared" si="5"/>
        <v>1743243</v>
      </c>
      <c r="E27" s="92">
        <v>458276.18</v>
      </c>
      <c r="F27" s="92">
        <v>242801.52</v>
      </c>
      <c r="G27" s="89">
        <f t="shared" si="6"/>
        <v>1284966.82</v>
      </c>
      <c r="H27" s="46" t="s">
        <v>174</v>
      </c>
    </row>
    <row r="28" spans="1:8">
      <c r="A28" s="8" t="s">
        <v>31</v>
      </c>
      <c r="B28" s="89">
        <f>SUM(B29:B37)</f>
        <v>151086470.50999999</v>
      </c>
      <c r="C28" s="89">
        <f t="shared" ref="C28:G28" si="7">SUM(C29:C37)</f>
        <v>-18062912.909999996</v>
      </c>
      <c r="D28" s="89">
        <f t="shared" si="7"/>
        <v>133023557.60000001</v>
      </c>
      <c r="E28" s="89">
        <f t="shared" si="7"/>
        <v>27341982.399999999</v>
      </c>
      <c r="F28" s="89">
        <f t="shared" si="7"/>
        <v>26336829.780000001</v>
      </c>
      <c r="G28" s="89">
        <f t="shared" si="7"/>
        <v>105681575.19999999</v>
      </c>
    </row>
    <row r="29" spans="1:8">
      <c r="A29" s="9" t="s">
        <v>32</v>
      </c>
      <c r="B29" s="92">
        <v>1639040</v>
      </c>
      <c r="C29" s="92">
        <v>80076.95</v>
      </c>
      <c r="D29" s="89">
        <f t="shared" ref="D29:D82" si="8">B29+C29</f>
        <v>1719116.95</v>
      </c>
      <c r="E29" s="92">
        <v>534751.03</v>
      </c>
      <c r="F29" s="92">
        <v>400344.16</v>
      </c>
      <c r="G29" s="89">
        <f t="shared" ref="G29:G37" si="9">D29-E29</f>
        <v>1184365.92</v>
      </c>
      <c r="H29" s="47" t="s">
        <v>175</v>
      </c>
    </row>
    <row r="30" spans="1:8">
      <c r="A30" s="9" t="s">
        <v>33</v>
      </c>
      <c r="B30" s="92">
        <v>2875891.2</v>
      </c>
      <c r="C30" s="92">
        <v>3126719.09</v>
      </c>
      <c r="D30" s="89">
        <f t="shared" si="8"/>
        <v>6002610.29</v>
      </c>
      <c r="E30" s="92">
        <v>1334348</v>
      </c>
      <c r="F30" s="92">
        <v>1333634.6000000001</v>
      </c>
      <c r="G30" s="89">
        <f t="shared" si="9"/>
        <v>4668262.29</v>
      </c>
      <c r="H30" s="47" t="s">
        <v>176</v>
      </c>
    </row>
    <row r="31" spans="1:8">
      <c r="A31" s="9" t="s">
        <v>34</v>
      </c>
      <c r="B31" s="92">
        <v>11583000</v>
      </c>
      <c r="C31" s="92">
        <v>5964511.1699999999</v>
      </c>
      <c r="D31" s="89">
        <f t="shared" si="8"/>
        <v>17547511.170000002</v>
      </c>
      <c r="E31" s="92">
        <v>6234253.0199999996</v>
      </c>
      <c r="F31" s="92">
        <v>6200624.6200000001</v>
      </c>
      <c r="G31" s="89">
        <f t="shared" si="9"/>
        <v>11313258.150000002</v>
      </c>
      <c r="H31" s="47" t="s">
        <v>177</v>
      </c>
    </row>
    <row r="32" spans="1:8">
      <c r="A32" s="9" t="s">
        <v>35</v>
      </c>
      <c r="B32" s="92">
        <v>2714400</v>
      </c>
      <c r="C32" s="92">
        <v>3023700</v>
      </c>
      <c r="D32" s="89">
        <f t="shared" si="8"/>
        <v>5738100</v>
      </c>
      <c r="E32" s="92">
        <v>3283487.61</v>
      </c>
      <c r="F32" s="92">
        <v>3283487.61</v>
      </c>
      <c r="G32" s="89">
        <f t="shared" si="9"/>
        <v>2454612.39</v>
      </c>
      <c r="H32" s="47" t="s">
        <v>178</v>
      </c>
    </row>
    <row r="33" spans="1:8">
      <c r="A33" s="9" t="s">
        <v>36</v>
      </c>
      <c r="B33" s="92">
        <v>17077669.440000001</v>
      </c>
      <c r="C33" s="92">
        <v>-8521000</v>
      </c>
      <c r="D33" s="89">
        <f t="shared" si="8"/>
        <v>8556669.4400000013</v>
      </c>
      <c r="E33" s="92">
        <v>502335.39</v>
      </c>
      <c r="F33" s="92">
        <v>191772.57</v>
      </c>
      <c r="G33" s="89">
        <f t="shared" si="9"/>
        <v>8054334.0500000017</v>
      </c>
      <c r="H33" s="47" t="s">
        <v>179</v>
      </c>
    </row>
    <row r="34" spans="1:8">
      <c r="A34" s="9" t="s">
        <v>37</v>
      </c>
      <c r="B34" s="92">
        <v>11336000</v>
      </c>
      <c r="C34" s="92">
        <v>-1293421.26</v>
      </c>
      <c r="D34" s="89">
        <f t="shared" si="8"/>
        <v>10042578.74</v>
      </c>
      <c r="E34" s="92">
        <v>1290143.27</v>
      </c>
      <c r="F34" s="92">
        <v>1166705.93</v>
      </c>
      <c r="G34" s="89">
        <f t="shared" si="9"/>
        <v>8752435.4700000007</v>
      </c>
      <c r="H34" s="47" t="s">
        <v>180</v>
      </c>
    </row>
    <row r="35" spans="1:8">
      <c r="A35" s="9" t="s">
        <v>38</v>
      </c>
      <c r="B35" s="92">
        <v>624689.77</v>
      </c>
      <c r="C35" s="92">
        <v>790958.5</v>
      </c>
      <c r="D35" s="89">
        <f t="shared" si="8"/>
        <v>1415648.27</v>
      </c>
      <c r="E35" s="92">
        <v>128315.83</v>
      </c>
      <c r="F35" s="92">
        <v>128315.83</v>
      </c>
      <c r="G35" s="89">
        <f t="shared" si="9"/>
        <v>1287332.44</v>
      </c>
      <c r="H35" s="47" t="s">
        <v>181</v>
      </c>
    </row>
    <row r="36" spans="1:8">
      <c r="A36" s="9" t="s">
        <v>39</v>
      </c>
      <c r="B36" s="92">
        <v>2268240</v>
      </c>
      <c r="C36" s="92">
        <v>17059285.390000001</v>
      </c>
      <c r="D36" s="89">
        <f t="shared" si="8"/>
        <v>19327525.390000001</v>
      </c>
      <c r="E36" s="92">
        <v>2499117.15</v>
      </c>
      <c r="F36" s="92">
        <v>2096713.36</v>
      </c>
      <c r="G36" s="89">
        <f t="shared" si="9"/>
        <v>16828408.240000002</v>
      </c>
      <c r="H36" s="47" t="s">
        <v>182</v>
      </c>
    </row>
    <row r="37" spans="1:8">
      <c r="A37" s="9" t="s">
        <v>40</v>
      </c>
      <c r="B37" s="92">
        <v>100967540.09999999</v>
      </c>
      <c r="C37" s="92">
        <v>-38293742.75</v>
      </c>
      <c r="D37" s="89">
        <f t="shared" si="8"/>
        <v>62673797.349999994</v>
      </c>
      <c r="E37" s="92">
        <v>11535231.1</v>
      </c>
      <c r="F37" s="92">
        <v>11535231.1</v>
      </c>
      <c r="G37" s="89">
        <f t="shared" si="9"/>
        <v>51138566.249999993</v>
      </c>
      <c r="H37" s="47" t="s">
        <v>183</v>
      </c>
    </row>
    <row r="38" spans="1:8">
      <c r="A38" s="8" t="s">
        <v>41</v>
      </c>
      <c r="B38" s="89">
        <f>SUM(B39:B47)</f>
        <v>18799965.600000001</v>
      </c>
      <c r="C38" s="89">
        <f t="shared" ref="C38:G38" si="10">SUM(C39:C47)</f>
        <v>-520878.3</v>
      </c>
      <c r="D38" s="89">
        <f t="shared" si="10"/>
        <v>18279087.300000001</v>
      </c>
      <c r="E38" s="89">
        <f t="shared" si="10"/>
        <v>4297293.16</v>
      </c>
      <c r="F38" s="89">
        <f t="shared" si="10"/>
        <v>3603181.16</v>
      </c>
      <c r="G38" s="89">
        <f t="shared" si="10"/>
        <v>13981794.140000001</v>
      </c>
    </row>
    <row r="39" spans="1:8">
      <c r="A39" s="9" t="s">
        <v>42</v>
      </c>
      <c r="B39" s="89"/>
      <c r="C39" s="89"/>
      <c r="D39" s="89">
        <f t="shared" si="8"/>
        <v>0</v>
      </c>
      <c r="E39" s="89"/>
      <c r="F39" s="89"/>
      <c r="G39" s="89">
        <f t="shared" ref="G39:G47" si="11">D39-E39</f>
        <v>0</v>
      </c>
      <c r="H39" s="48" t="s">
        <v>184</v>
      </c>
    </row>
    <row r="40" spans="1:8">
      <c r="A40" s="9" t="s">
        <v>43</v>
      </c>
      <c r="B40" s="89"/>
      <c r="C40" s="89"/>
      <c r="D40" s="89">
        <f t="shared" si="8"/>
        <v>0</v>
      </c>
      <c r="E40" s="89"/>
      <c r="F40" s="89"/>
      <c r="G40" s="89">
        <f t="shared" si="11"/>
        <v>0</v>
      </c>
      <c r="H40" s="48" t="s">
        <v>185</v>
      </c>
    </row>
    <row r="41" spans="1:8">
      <c r="A41" s="9" t="s">
        <v>44</v>
      </c>
      <c r="B41" s="92">
        <v>5200000</v>
      </c>
      <c r="C41" s="92">
        <v>-70650.3</v>
      </c>
      <c r="D41" s="89">
        <f t="shared" si="8"/>
        <v>5129349.7</v>
      </c>
      <c r="E41" s="92">
        <v>1891849.7</v>
      </c>
      <c r="F41" s="92">
        <v>1224349.7</v>
      </c>
      <c r="G41" s="89">
        <f t="shared" si="11"/>
        <v>3237500</v>
      </c>
      <c r="H41" s="48" t="s">
        <v>186</v>
      </c>
    </row>
    <row r="42" spans="1:8">
      <c r="A42" s="9" t="s">
        <v>45</v>
      </c>
      <c r="B42" s="92">
        <v>13599965.6</v>
      </c>
      <c r="C42" s="92">
        <v>-450228</v>
      </c>
      <c r="D42" s="89">
        <f t="shared" si="8"/>
        <v>13149737.6</v>
      </c>
      <c r="E42" s="92">
        <v>2405443.46</v>
      </c>
      <c r="F42" s="92">
        <v>2378831.46</v>
      </c>
      <c r="G42" s="89">
        <f t="shared" si="11"/>
        <v>10744294.140000001</v>
      </c>
      <c r="H42" s="48" t="s">
        <v>187</v>
      </c>
    </row>
    <row r="43" spans="1:8">
      <c r="A43" s="9" t="s">
        <v>46</v>
      </c>
      <c r="B43" s="89"/>
      <c r="C43" s="89"/>
      <c r="D43" s="89">
        <f t="shared" si="8"/>
        <v>0</v>
      </c>
      <c r="E43" s="89"/>
      <c r="F43" s="89"/>
      <c r="G43" s="89">
        <f t="shared" si="11"/>
        <v>0</v>
      </c>
      <c r="H43" s="48" t="s">
        <v>188</v>
      </c>
    </row>
    <row r="44" spans="1:8">
      <c r="A44" s="9" t="s">
        <v>47</v>
      </c>
      <c r="B44" s="89"/>
      <c r="C44" s="89"/>
      <c r="D44" s="89">
        <f t="shared" si="8"/>
        <v>0</v>
      </c>
      <c r="E44" s="89"/>
      <c r="F44" s="89"/>
      <c r="G44" s="89">
        <f t="shared" si="11"/>
        <v>0</v>
      </c>
      <c r="H44" s="48" t="s">
        <v>189</v>
      </c>
    </row>
    <row r="45" spans="1:8">
      <c r="A45" s="9" t="s">
        <v>48</v>
      </c>
      <c r="B45" s="89"/>
      <c r="C45" s="89"/>
      <c r="D45" s="89">
        <f t="shared" si="8"/>
        <v>0</v>
      </c>
      <c r="E45" s="89"/>
      <c r="F45" s="89"/>
      <c r="G45" s="89">
        <f t="shared" si="11"/>
        <v>0</v>
      </c>
      <c r="H45" s="49"/>
    </row>
    <row r="46" spans="1:8">
      <c r="A46" s="9" t="s">
        <v>49</v>
      </c>
      <c r="B46" s="89"/>
      <c r="C46" s="89"/>
      <c r="D46" s="89">
        <f t="shared" si="8"/>
        <v>0</v>
      </c>
      <c r="E46" s="89"/>
      <c r="F46" s="89"/>
      <c r="G46" s="89">
        <f t="shared" si="11"/>
        <v>0</v>
      </c>
      <c r="H46" s="49"/>
    </row>
    <row r="47" spans="1:8">
      <c r="A47" s="9" t="s">
        <v>50</v>
      </c>
      <c r="B47" s="89"/>
      <c r="C47" s="89"/>
      <c r="D47" s="89">
        <f t="shared" si="8"/>
        <v>0</v>
      </c>
      <c r="E47" s="89"/>
      <c r="F47" s="89"/>
      <c r="G47" s="89">
        <f t="shared" si="11"/>
        <v>0</v>
      </c>
      <c r="H47" s="48" t="s">
        <v>190</v>
      </c>
    </row>
    <row r="48" spans="1:8">
      <c r="A48" s="8" t="s">
        <v>51</v>
      </c>
      <c r="B48" s="89">
        <f>SUM(B49:B57)</f>
        <v>8092136</v>
      </c>
      <c r="C48" s="89">
        <f t="shared" ref="C48:G48" si="12">SUM(C49:C57)</f>
        <v>-562400</v>
      </c>
      <c r="D48" s="89">
        <f t="shared" si="12"/>
        <v>7529736</v>
      </c>
      <c r="E48" s="89">
        <f t="shared" si="12"/>
        <v>390908.4</v>
      </c>
      <c r="F48" s="89">
        <f t="shared" si="12"/>
        <v>390908.4</v>
      </c>
      <c r="G48" s="89">
        <f t="shared" si="12"/>
        <v>7138827.5999999996</v>
      </c>
    </row>
    <row r="49" spans="1:8">
      <c r="A49" s="9" t="s">
        <v>52</v>
      </c>
      <c r="B49" s="92">
        <v>2052336</v>
      </c>
      <c r="C49" s="92">
        <v>150000</v>
      </c>
      <c r="D49" s="89">
        <f t="shared" si="8"/>
        <v>2202336</v>
      </c>
      <c r="E49" s="92">
        <v>321308.40000000002</v>
      </c>
      <c r="F49" s="92">
        <v>321308.40000000002</v>
      </c>
      <c r="G49" s="89">
        <f t="shared" ref="G49:G57" si="13">D49-E49</f>
        <v>1881027.6</v>
      </c>
      <c r="H49" s="50" t="s">
        <v>191</v>
      </c>
    </row>
    <row r="50" spans="1:8">
      <c r="A50" s="9" t="s">
        <v>53</v>
      </c>
      <c r="B50" s="92">
        <v>36400</v>
      </c>
      <c r="C50" s="92">
        <v>35000</v>
      </c>
      <c r="D50" s="89">
        <f t="shared" si="8"/>
        <v>71400</v>
      </c>
      <c r="E50" s="92">
        <v>0</v>
      </c>
      <c r="F50" s="92">
        <v>0</v>
      </c>
      <c r="G50" s="89">
        <f t="shared" si="13"/>
        <v>71400</v>
      </c>
      <c r="H50" s="50" t="s">
        <v>192</v>
      </c>
    </row>
    <row r="51" spans="1:8">
      <c r="A51" s="9" t="s">
        <v>54</v>
      </c>
      <c r="B51" s="89"/>
      <c r="C51" s="89"/>
      <c r="D51" s="89">
        <f t="shared" si="8"/>
        <v>0</v>
      </c>
      <c r="E51" s="89"/>
      <c r="F51" s="89"/>
      <c r="G51" s="89">
        <f t="shared" si="13"/>
        <v>0</v>
      </c>
      <c r="H51" s="50" t="s">
        <v>193</v>
      </c>
    </row>
    <row r="52" spans="1:8">
      <c r="A52" s="9" t="s">
        <v>55</v>
      </c>
      <c r="B52" s="92">
        <v>2496000</v>
      </c>
      <c r="C52" s="92">
        <v>0</v>
      </c>
      <c r="D52" s="89">
        <f t="shared" si="8"/>
        <v>2496000</v>
      </c>
      <c r="E52" s="92">
        <v>0</v>
      </c>
      <c r="F52" s="92">
        <v>0</v>
      </c>
      <c r="G52" s="89">
        <f t="shared" si="13"/>
        <v>2496000</v>
      </c>
      <c r="H52" s="50" t="s">
        <v>194</v>
      </c>
    </row>
    <row r="53" spans="1:8">
      <c r="A53" s="9" t="s">
        <v>56</v>
      </c>
      <c r="B53" s="89"/>
      <c r="C53" s="89"/>
      <c r="D53" s="89">
        <f t="shared" si="8"/>
        <v>0</v>
      </c>
      <c r="E53" s="89"/>
      <c r="F53" s="89"/>
      <c r="G53" s="89">
        <f t="shared" si="13"/>
        <v>0</v>
      </c>
      <c r="H53" s="50" t="s">
        <v>195</v>
      </c>
    </row>
    <row r="54" spans="1:8">
      <c r="A54" s="9" t="s">
        <v>57</v>
      </c>
      <c r="B54" s="92">
        <v>439400</v>
      </c>
      <c r="C54" s="92">
        <v>302600</v>
      </c>
      <c r="D54" s="89">
        <f t="shared" si="8"/>
        <v>742000</v>
      </c>
      <c r="E54" s="92">
        <v>69600</v>
      </c>
      <c r="F54" s="92">
        <v>69600</v>
      </c>
      <c r="G54" s="89">
        <f t="shared" si="13"/>
        <v>672400</v>
      </c>
      <c r="H54" s="50" t="s">
        <v>196</v>
      </c>
    </row>
    <row r="55" spans="1:8">
      <c r="A55" s="9" t="s">
        <v>58</v>
      </c>
      <c r="B55" s="89"/>
      <c r="C55" s="89"/>
      <c r="D55" s="89">
        <f t="shared" si="8"/>
        <v>0</v>
      </c>
      <c r="E55" s="89"/>
      <c r="F55" s="89"/>
      <c r="G55" s="89">
        <f t="shared" si="13"/>
        <v>0</v>
      </c>
      <c r="H55" s="50" t="s">
        <v>197</v>
      </c>
    </row>
    <row r="56" spans="1:8">
      <c r="A56" s="9" t="s">
        <v>59</v>
      </c>
      <c r="B56" s="92">
        <v>2080000</v>
      </c>
      <c r="C56" s="92">
        <v>-1000000</v>
      </c>
      <c r="D56" s="89">
        <f t="shared" si="8"/>
        <v>1080000</v>
      </c>
      <c r="E56" s="92">
        <v>0</v>
      </c>
      <c r="F56" s="92">
        <v>0</v>
      </c>
      <c r="G56" s="89">
        <f t="shared" si="13"/>
        <v>1080000</v>
      </c>
      <c r="H56" s="50" t="s">
        <v>198</v>
      </c>
    </row>
    <row r="57" spans="1:8">
      <c r="A57" s="9" t="s">
        <v>60</v>
      </c>
      <c r="B57" s="92">
        <v>988000</v>
      </c>
      <c r="C57" s="92">
        <v>-50000</v>
      </c>
      <c r="D57" s="89">
        <f t="shared" si="8"/>
        <v>938000</v>
      </c>
      <c r="E57" s="92">
        <v>0</v>
      </c>
      <c r="F57" s="92">
        <v>0</v>
      </c>
      <c r="G57" s="89">
        <f t="shared" si="13"/>
        <v>938000</v>
      </c>
      <c r="H57" s="50" t="s">
        <v>199</v>
      </c>
    </row>
    <row r="58" spans="1:8">
      <c r="A58" s="8" t="s">
        <v>61</v>
      </c>
      <c r="B58" s="89">
        <f>SUM(B59:B61)</f>
        <v>0</v>
      </c>
      <c r="C58" s="89">
        <f t="shared" ref="C58:G58" si="14">SUM(C59:C61)</f>
        <v>8245802.5999999996</v>
      </c>
      <c r="D58" s="89">
        <f t="shared" si="14"/>
        <v>8245802.5999999996</v>
      </c>
      <c r="E58" s="89">
        <f t="shared" si="14"/>
        <v>5764142.2400000002</v>
      </c>
      <c r="F58" s="89">
        <f t="shared" si="14"/>
        <v>5764142.2400000002</v>
      </c>
      <c r="G58" s="89">
        <f t="shared" si="14"/>
        <v>2481660.3599999994</v>
      </c>
    </row>
    <row r="59" spans="1:8">
      <c r="A59" s="9" t="s">
        <v>62</v>
      </c>
      <c r="B59" s="92">
        <v>0</v>
      </c>
      <c r="C59" s="92">
        <v>8245802.5999999996</v>
      </c>
      <c r="D59" s="89">
        <f t="shared" si="8"/>
        <v>8245802.5999999996</v>
      </c>
      <c r="E59" s="92">
        <v>5764142.2400000002</v>
      </c>
      <c r="F59" s="92">
        <v>5764142.2400000002</v>
      </c>
      <c r="G59" s="89">
        <f t="shared" ref="G59:G61" si="15">D59-E59</f>
        <v>2481660.3599999994</v>
      </c>
      <c r="H59" s="51" t="s">
        <v>200</v>
      </c>
    </row>
    <row r="60" spans="1:8">
      <c r="A60" s="9" t="s">
        <v>63</v>
      </c>
      <c r="B60" s="89"/>
      <c r="C60" s="89"/>
      <c r="D60" s="89">
        <f t="shared" si="8"/>
        <v>0</v>
      </c>
      <c r="E60" s="89"/>
      <c r="F60" s="89"/>
      <c r="G60" s="89">
        <f t="shared" si="15"/>
        <v>0</v>
      </c>
      <c r="H60" s="51" t="s">
        <v>201</v>
      </c>
    </row>
    <row r="61" spans="1:8">
      <c r="A61" s="9" t="s">
        <v>64</v>
      </c>
      <c r="B61" s="89"/>
      <c r="C61" s="89"/>
      <c r="D61" s="89">
        <f t="shared" si="8"/>
        <v>0</v>
      </c>
      <c r="E61" s="89"/>
      <c r="F61" s="89"/>
      <c r="G61" s="89">
        <f t="shared" si="15"/>
        <v>0</v>
      </c>
      <c r="H61" s="51" t="s">
        <v>202</v>
      </c>
    </row>
    <row r="62" spans="1:8">
      <c r="A62" s="8" t="s">
        <v>65</v>
      </c>
      <c r="B62" s="89">
        <f>SUM(B63:B67,B69:B70)</f>
        <v>4160000</v>
      </c>
      <c r="C62" s="89">
        <f t="shared" ref="C62:G62" si="16">SUM(C63:C67,C69:C70)</f>
        <v>16352446.890000001</v>
      </c>
      <c r="D62" s="89">
        <f t="shared" si="16"/>
        <v>20512446.890000001</v>
      </c>
      <c r="E62" s="89">
        <f t="shared" si="16"/>
        <v>0</v>
      </c>
      <c r="F62" s="89">
        <f t="shared" si="16"/>
        <v>0</v>
      </c>
      <c r="G62" s="89">
        <f t="shared" si="16"/>
        <v>20512446.890000001</v>
      </c>
    </row>
    <row r="63" spans="1:8">
      <c r="A63" s="9" t="s">
        <v>66</v>
      </c>
      <c r="B63" s="89"/>
      <c r="C63" s="89"/>
      <c r="D63" s="89">
        <f t="shared" si="8"/>
        <v>0</v>
      </c>
      <c r="E63" s="89"/>
      <c r="F63" s="89"/>
      <c r="G63" s="89">
        <f t="shared" ref="G63:G70" si="17">D63-E63</f>
        <v>0</v>
      </c>
      <c r="H63" s="52" t="s">
        <v>203</v>
      </c>
    </row>
    <row r="64" spans="1:8">
      <c r="A64" s="9" t="s">
        <v>67</v>
      </c>
      <c r="B64" s="89"/>
      <c r="C64" s="89"/>
      <c r="D64" s="89">
        <f t="shared" si="8"/>
        <v>0</v>
      </c>
      <c r="E64" s="89"/>
      <c r="F64" s="89"/>
      <c r="G64" s="89">
        <f t="shared" si="17"/>
        <v>0</v>
      </c>
      <c r="H64" s="52" t="s">
        <v>204</v>
      </c>
    </row>
    <row r="65" spans="1:8">
      <c r="A65" s="9" t="s">
        <v>68</v>
      </c>
      <c r="B65" s="89"/>
      <c r="C65" s="89"/>
      <c r="D65" s="89">
        <f t="shared" si="8"/>
        <v>0</v>
      </c>
      <c r="E65" s="89"/>
      <c r="F65" s="89"/>
      <c r="G65" s="89">
        <f t="shared" si="17"/>
        <v>0</v>
      </c>
      <c r="H65" s="52" t="s">
        <v>205</v>
      </c>
    </row>
    <row r="66" spans="1:8">
      <c r="A66" s="9" t="s">
        <v>69</v>
      </c>
      <c r="B66" s="89"/>
      <c r="C66" s="89"/>
      <c r="D66" s="89">
        <f t="shared" si="8"/>
        <v>0</v>
      </c>
      <c r="E66" s="89"/>
      <c r="F66" s="89"/>
      <c r="G66" s="89">
        <f t="shared" si="17"/>
        <v>0</v>
      </c>
      <c r="H66" s="52" t="s">
        <v>206</v>
      </c>
    </row>
    <row r="67" spans="1:8">
      <c r="A67" s="9" t="s">
        <v>70</v>
      </c>
      <c r="B67" s="89"/>
      <c r="C67" s="89"/>
      <c r="D67" s="89">
        <f t="shared" si="8"/>
        <v>0</v>
      </c>
      <c r="E67" s="89"/>
      <c r="F67" s="89"/>
      <c r="G67" s="89">
        <f t="shared" si="17"/>
        <v>0</v>
      </c>
      <c r="H67" s="52" t="s">
        <v>207</v>
      </c>
    </row>
    <row r="68" spans="1:8">
      <c r="A68" s="9" t="s">
        <v>71</v>
      </c>
      <c r="B68" s="89"/>
      <c r="C68" s="89"/>
      <c r="D68" s="89">
        <f t="shared" si="8"/>
        <v>0</v>
      </c>
      <c r="E68" s="89"/>
      <c r="F68" s="89"/>
      <c r="G68" s="89">
        <f t="shared" si="17"/>
        <v>0</v>
      </c>
      <c r="H68" s="52"/>
    </row>
    <row r="69" spans="1:8">
      <c r="A69" s="9" t="s">
        <v>72</v>
      </c>
      <c r="B69" s="89"/>
      <c r="C69" s="89"/>
      <c r="D69" s="89">
        <f t="shared" si="8"/>
        <v>0</v>
      </c>
      <c r="E69" s="89"/>
      <c r="F69" s="89"/>
      <c r="G69" s="89">
        <f t="shared" si="17"/>
        <v>0</v>
      </c>
      <c r="H69" s="52" t="s">
        <v>208</v>
      </c>
    </row>
    <row r="70" spans="1:8">
      <c r="A70" s="9" t="s">
        <v>73</v>
      </c>
      <c r="B70" s="92">
        <v>4160000</v>
      </c>
      <c r="C70" s="92">
        <v>16352446.890000001</v>
      </c>
      <c r="D70" s="89">
        <f t="shared" si="8"/>
        <v>20512446.890000001</v>
      </c>
      <c r="E70" s="92">
        <v>0</v>
      </c>
      <c r="F70" s="92">
        <v>0</v>
      </c>
      <c r="G70" s="89">
        <f t="shared" si="17"/>
        <v>20512446.890000001</v>
      </c>
      <c r="H70" s="52" t="s">
        <v>209</v>
      </c>
    </row>
    <row r="71" spans="1:8">
      <c r="A71" s="8" t="s">
        <v>74</v>
      </c>
      <c r="B71" s="89">
        <f>SUM(B72:B74)</f>
        <v>0</v>
      </c>
      <c r="C71" s="89">
        <f t="shared" ref="C71:G71" si="18">SUM(C72:C74)</f>
        <v>0</v>
      </c>
      <c r="D71" s="89">
        <f t="shared" si="18"/>
        <v>0</v>
      </c>
      <c r="E71" s="89">
        <f t="shared" si="18"/>
        <v>0</v>
      </c>
      <c r="F71" s="89">
        <f t="shared" si="18"/>
        <v>0</v>
      </c>
      <c r="G71" s="89">
        <f t="shared" si="18"/>
        <v>0</v>
      </c>
    </row>
    <row r="72" spans="1:8">
      <c r="A72" s="9" t="s">
        <v>75</v>
      </c>
      <c r="B72" s="89"/>
      <c r="C72" s="89"/>
      <c r="D72" s="89">
        <f t="shared" si="8"/>
        <v>0</v>
      </c>
      <c r="E72" s="89"/>
      <c r="F72" s="89"/>
      <c r="G72" s="89">
        <f t="shared" ref="G72:G74" si="19">D72-E72</f>
        <v>0</v>
      </c>
      <c r="H72" s="53" t="s">
        <v>210</v>
      </c>
    </row>
    <row r="73" spans="1:8">
      <c r="A73" s="9" t="s">
        <v>76</v>
      </c>
      <c r="B73" s="89"/>
      <c r="C73" s="89"/>
      <c r="D73" s="89">
        <f t="shared" si="8"/>
        <v>0</v>
      </c>
      <c r="E73" s="89"/>
      <c r="F73" s="89"/>
      <c r="G73" s="89">
        <f t="shared" si="19"/>
        <v>0</v>
      </c>
      <c r="H73" s="53" t="s">
        <v>211</v>
      </c>
    </row>
    <row r="74" spans="1:8">
      <c r="A74" s="9" t="s">
        <v>77</v>
      </c>
      <c r="B74" s="89"/>
      <c r="C74" s="89"/>
      <c r="D74" s="89">
        <f t="shared" si="8"/>
        <v>0</v>
      </c>
      <c r="E74" s="89"/>
      <c r="F74" s="89"/>
      <c r="G74" s="89">
        <f t="shared" si="19"/>
        <v>0</v>
      </c>
      <c r="H74" s="53" t="s">
        <v>212</v>
      </c>
    </row>
    <row r="75" spans="1:8">
      <c r="A75" s="8" t="s">
        <v>78</v>
      </c>
      <c r="B75" s="89">
        <f>SUM(B76:B82)</f>
        <v>0</v>
      </c>
      <c r="C75" s="89">
        <f t="shared" ref="C75:G75" si="20">SUM(C76:C82)</f>
        <v>11357932.32</v>
      </c>
      <c r="D75" s="89">
        <f t="shared" si="20"/>
        <v>11357932.32</v>
      </c>
      <c r="E75" s="89">
        <f t="shared" si="20"/>
        <v>3018699.04</v>
      </c>
      <c r="F75" s="89">
        <f t="shared" si="20"/>
        <v>3018699.04</v>
      </c>
      <c r="G75" s="89">
        <f t="shared" si="20"/>
        <v>8339233.2800000012</v>
      </c>
    </row>
    <row r="76" spans="1:8">
      <c r="A76" s="9" t="s">
        <v>79</v>
      </c>
      <c r="B76" s="92">
        <v>0</v>
      </c>
      <c r="C76" s="92">
        <v>5095101.42</v>
      </c>
      <c r="D76" s="89">
        <f t="shared" si="8"/>
        <v>5095101.42</v>
      </c>
      <c r="E76" s="92">
        <v>1335071.6399999999</v>
      </c>
      <c r="F76" s="92">
        <v>1335071.6399999999</v>
      </c>
      <c r="G76" s="89">
        <f t="shared" ref="G76:G82" si="21">D76-E76</f>
        <v>3760029.7800000003</v>
      </c>
      <c r="H76" s="54" t="s">
        <v>213</v>
      </c>
    </row>
    <row r="77" spans="1:8">
      <c r="A77" s="9" t="s">
        <v>80</v>
      </c>
      <c r="B77" s="92">
        <v>0</v>
      </c>
      <c r="C77" s="92">
        <v>5062830.9000000004</v>
      </c>
      <c r="D77" s="89">
        <f t="shared" si="8"/>
        <v>5062830.9000000004</v>
      </c>
      <c r="E77" s="92">
        <v>1683627.4</v>
      </c>
      <c r="F77" s="92">
        <v>1683627.4</v>
      </c>
      <c r="G77" s="89">
        <f t="shared" si="21"/>
        <v>3379203.5000000005</v>
      </c>
      <c r="H77" s="54" t="s">
        <v>214</v>
      </c>
    </row>
    <row r="78" spans="1:8">
      <c r="A78" s="9" t="s">
        <v>81</v>
      </c>
      <c r="B78" s="89"/>
      <c r="C78" s="89"/>
      <c r="D78" s="89">
        <f t="shared" si="8"/>
        <v>0</v>
      </c>
      <c r="E78" s="89"/>
      <c r="F78" s="89"/>
      <c r="G78" s="89">
        <f t="shared" si="21"/>
        <v>0</v>
      </c>
      <c r="H78" s="54" t="s">
        <v>215</v>
      </c>
    </row>
    <row r="79" spans="1:8">
      <c r="A79" s="9" t="s">
        <v>82</v>
      </c>
      <c r="B79" s="89"/>
      <c r="C79" s="89"/>
      <c r="D79" s="89">
        <f t="shared" si="8"/>
        <v>0</v>
      </c>
      <c r="E79" s="89"/>
      <c r="F79" s="89"/>
      <c r="G79" s="89">
        <f t="shared" si="21"/>
        <v>0</v>
      </c>
      <c r="H79" s="54" t="s">
        <v>216</v>
      </c>
    </row>
    <row r="80" spans="1:8">
      <c r="A80" s="9" t="s">
        <v>83</v>
      </c>
      <c r="B80" s="89"/>
      <c r="C80" s="89"/>
      <c r="D80" s="89">
        <f t="shared" si="8"/>
        <v>0</v>
      </c>
      <c r="E80" s="89"/>
      <c r="F80" s="89"/>
      <c r="G80" s="89">
        <f t="shared" si="21"/>
        <v>0</v>
      </c>
      <c r="H80" s="54" t="s">
        <v>217</v>
      </c>
    </row>
    <row r="81" spans="1:8">
      <c r="A81" s="9" t="s">
        <v>84</v>
      </c>
      <c r="B81" s="89"/>
      <c r="C81" s="89"/>
      <c r="D81" s="89">
        <f t="shared" si="8"/>
        <v>0</v>
      </c>
      <c r="E81" s="89"/>
      <c r="F81" s="89"/>
      <c r="G81" s="89">
        <f t="shared" si="21"/>
        <v>0</v>
      </c>
      <c r="H81" s="54" t="s">
        <v>218</v>
      </c>
    </row>
    <row r="82" spans="1:8">
      <c r="A82" s="9" t="s">
        <v>85</v>
      </c>
      <c r="B82" s="92">
        <v>0</v>
      </c>
      <c r="C82" s="92">
        <v>1200000</v>
      </c>
      <c r="D82" s="89">
        <f t="shared" si="8"/>
        <v>1200000</v>
      </c>
      <c r="E82" s="92">
        <v>0</v>
      </c>
      <c r="F82" s="92">
        <v>0</v>
      </c>
      <c r="G82" s="89">
        <f t="shared" si="21"/>
        <v>1200000</v>
      </c>
      <c r="H82" s="54" t="s">
        <v>219</v>
      </c>
    </row>
    <row r="83" spans="1:8">
      <c r="A83" s="10"/>
      <c r="B83" s="90"/>
      <c r="C83" s="90"/>
      <c r="D83" s="90"/>
      <c r="E83" s="90"/>
      <c r="F83" s="90"/>
      <c r="G83" s="90"/>
    </row>
    <row r="84" spans="1:8">
      <c r="A84" s="11" t="s">
        <v>86</v>
      </c>
      <c r="B84" s="88">
        <f>B85+B93+B103+B113+B123+B133+B137+B146+B150</f>
        <v>244876283.65000001</v>
      </c>
      <c r="C84" s="88">
        <f t="shared" ref="C84:G84" si="22">C85+C93+C103+C113+C123+C133+C137+C146+C150</f>
        <v>94066469.909999996</v>
      </c>
      <c r="D84" s="88">
        <f t="shared" si="22"/>
        <v>338942753.55999994</v>
      </c>
      <c r="E84" s="88">
        <f t="shared" si="22"/>
        <v>92295183.060000002</v>
      </c>
      <c r="F84" s="88">
        <f t="shared" si="22"/>
        <v>90315895.799999997</v>
      </c>
      <c r="G84" s="88">
        <f t="shared" si="22"/>
        <v>246647570.5</v>
      </c>
    </row>
    <row r="85" spans="1:8">
      <c r="A85" s="8" t="s">
        <v>13</v>
      </c>
      <c r="B85" s="89">
        <f>SUM(B86:B92)</f>
        <v>0</v>
      </c>
      <c r="C85" s="89">
        <f t="shared" ref="C85:G85" si="23">SUM(C86:C92)</f>
        <v>3000000</v>
      </c>
      <c r="D85" s="89">
        <f t="shared" si="23"/>
        <v>3000000</v>
      </c>
      <c r="E85" s="89">
        <f t="shared" si="23"/>
        <v>1383398.5999999999</v>
      </c>
      <c r="F85" s="89">
        <f t="shared" si="23"/>
        <v>1383398.5999999999</v>
      </c>
      <c r="G85" s="89">
        <f t="shared" si="23"/>
        <v>1616601.4000000001</v>
      </c>
    </row>
    <row r="86" spans="1:8">
      <c r="A86" s="9" t="s">
        <v>14</v>
      </c>
      <c r="B86" s="89"/>
      <c r="C86" s="89"/>
      <c r="D86" s="89">
        <f t="shared" ref="D86:D92" si="24">B86+C86</f>
        <v>0</v>
      </c>
      <c r="E86" s="89"/>
      <c r="F86" s="89"/>
      <c r="G86" s="89">
        <f t="shared" ref="G86:G92" si="25">D86-E86</f>
        <v>0</v>
      </c>
      <c r="H86" s="55" t="s">
        <v>220</v>
      </c>
    </row>
    <row r="87" spans="1:8">
      <c r="A87" s="9" t="s">
        <v>15</v>
      </c>
      <c r="B87" s="89"/>
      <c r="C87" s="89"/>
      <c r="D87" s="89">
        <f t="shared" si="24"/>
        <v>0</v>
      </c>
      <c r="E87" s="89"/>
      <c r="F87" s="89"/>
      <c r="G87" s="89">
        <f t="shared" si="25"/>
        <v>0</v>
      </c>
      <c r="H87" s="55" t="s">
        <v>221</v>
      </c>
    </row>
    <row r="88" spans="1:8">
      <c r="A88" s="9" t="s">
        <v>16</v>
      </c>
      <c r="B88" s="92">
        <v>0</v>
      </c>
      <c r="C88" s="92">
        <v>1350000</v>
      </c>
      <c r="D88" s="89">
        <f t="shared" si="24"/>
        <v>1350000</v>
      </c>
      <c r="E88" s="92">
        <v>520939.66</v>
      </c>
      <c r="F88" s="92">
        <v>520939.66</v>
      </c>
      <c r="G88" s="89">
        <f t="shared" si="25"/>
        <v>829060.34000000008</v>
      </c>
      <c r="H88" s="55" t="s">
        <v>222</v>
      </c>
    </row>
    <row r="89" spans="1:8">
      <c r="A89" s="9" t="s">
        <v>17</v>
      </c>
      <c r="B89" s="89"/>
      <c r="C89" s="89"/>
      <c r="D89" s="89">
        <f t="shared" si="24"/>
        <v>0</v>
      </c>
      <c r="E89" s="89"/>
      <c r="F89" s="89"/>
      <c r="G89" s="89">
        <f t="shared" si="25"/>
        <v>0</v>
      </c>
      <c r="H89" s="55" t="s">
        <v>223</v>
      </c>
    </row>
    <row r="90" spans="1:8">
      <c r="A90" s="9" t="s">
        <v>18</v>
      </c>
      <c r="B90" s="92">
        <v>0</v>
      </c>
      <c r="C90" s="92">
        <v>1650000</v>
      </c>
      <c r="D90" s="89">
        <f t="shared" si="24"/>
        <v>1650000</v>
      </c>
      <c r="E90" s="92">
        <v>862458.94</v>
      </c>
      <c r="F90" s="92">
        <v>862458.94</v>
      </c>
      <c r="G90" s="89">
        <f t="shared" si="25"/>
        <v>787541.06</v>
      </c>
      <c r="H90" s="55" t="s">
        <v>224</v>
      </c>
    </row>
    <row r="91" spans="1:8">
      <c r="A91" s="9" t="s">
        <v>19</v>
      </c>
      <c r="B91" s="89"/>
      <c r="C91" s="89"/>
      <c r="D91" s="89">
        <f t="shared" si="24"/>
        <v>0</v>
      </c>
      <c r="E91" s="89"/>
      <c r="F91" s="89"/>
      <c r="G91" s="89">
        <f t="shared" si="25"/>
        <v>0</v>
      </c>
      <c r="H91" s="55" t="s">
        <v>225</v>
      </c>
    </row>
    <row r="92" spans="1:8">
      <c r="A92" s="9" t="s">
        <v>20</v>
      </c>
      <c r="B92" s="89"/>
      <c r="C92" s="89"/>
      <c r="D92" s="89">
        <f t="shared" si="24"/>
        <v>0</v>
      </c>
      <c r="E92" s="89"/>
      <c r="F92" s="89"/>
      <c r="G92" s="89">
        <f t="shared" si="25"/>
        <v>0</v>
      </c>
      <c r="H92" s="55" t="s">
        <v>226</v>
      </c>
    </row>
    <row r="93" spans="1:8">
      <c r="A93" s="8" t="s">
        <v>21</v>
      </c>
      <c r="B93" s="89">
        <f>SUM(B94:B102)</f>
        <v>24440000</v>
      </c>
      <c r="C93" s="89">
        <f t="shared" ref="C93:G93" si="26">SUM(C94:C102)</f>
        <v>322918.02</v>
      </c>
      <c r="D93" s="89">
        <f t="shared" si="26"/>
        <v>24762918.02</v>
      </c>
      <c r="E93" s="89">
        <f t="shared" si="26"/>
        <v>4652430.08</v>
      </c>
      <c r="F93" s="89">
        <f t="shared" si="26"/>
        <v>3207775.67</v>
      </c>
      <c r="G93" s="89">
        <f t="shared" si="26"/>
        <v>20110487.939999998</v>
      </c>
    </row>
    <row r="94" spans="1:8">
      <c r="A94" s="9" t="s">
        <v>22</v>
      </c>
      <c r="B94" s="89"/>
      <c r="C94" s="89"/>
      <c r="D94" s="89">
        <f t="shared" ref="D94:D102" si="27">B94+C94</f>
        <v>0</v>
      </c>
      <c r="E94" s="89"/>
      <c r="F94" s="89"/>
      <c r="G94" s="89">
        <f t="shared" ref="G94:G102" si="28">D94-E94</f>
        <v>0</v>
      </c>
      <c r="H94" s="56" t="s">
        <v>227</v>
      </c>
    </row>
    <row r="95" spans="1:8">
      <c r="A95" s="9" t="s">
        <v>23</v>
      </c>
      <c r="B95" s="92">
        <v>0</v>
      </c>
      <c r="C95" s="92">
        <v>50000</v>
      </c>
      <c r="D95" s="89">
        <f t="shared" si="27"/>
        <v>50000</v>
      </c>
      <c r="E95" s="92">
        <v>0</v>
      </c>
      <c r="F95" s="92">
        <v>0</v>
      </c>
      <c r="G95" s="89">
        <f t="shared" si="28"/>
        <v>50000</v>
      </c>
      <c r="H95" s="56" t="s">
        <v>228</v>
      </c>
    </row>
    <row r="96" spans="1:8">
      <c r="A96" s="9" t="s">
        <v>24</v>
      </c>
      <c r="B96" s="89"/>
      <c r="C96" s="89"/>
      <c r="D96" s="89">
        <f t="shared" si="27"/>
        <v>0</v>
      </c>
      <c r="E96" s="89"/>
      <c r="F96" s="89"/>
      <c r="G96" s="89">
        <f t="shared" si="28"/>
        <v>0</v>
      </c>
      <c r="H96" s="56" t="s">
        <v>229</v>
      </c>
    </row>
    <row r="97" spans="1:8">
      <c r="A97" s="9" t="s">
        <v>25</v>
      </c>
      <c r="B97" s="92">
        <v>6240000</v>
      </c>
      <c r="C97" s="92">
        <v>272918.02</v>
      </c>
      <c r="D97" s="89">
        <f t="shared" si="27"/>
        <v>6512918.0199999996</v>
      </c>
      <c r="E97" s="92">
        <v>447448.51</v>
      </c>
      <c r="F97" s="92">
        <v>447448.51</v>
      </c>
      <c r="G97" s="89">
        <f t="shared" si="28"/>
        <v>6065469.5099999998</v>
      </c>
      <c r="H97" s="56" t="s">
        <v>230</v>
      </c>
    </row>
    <row r="98" spans="1:8">
      <c r="A98" s="2" t="s">
        <v>26</v>
      </c>
      <c r="B98" s="89"/>
      <c r="C98" s="89"/>
      <c r="D98" s="89">
        <f t="shared" si="27"/>
        <v>0</v>
      </c>
      <c r="E98" s="89"/>
      <c r="F98" s="89"/>
      <c r="G98" s="89">
        <f t="shared" si="28"/>
        <v>0</v>
      </c>
      <c r="H98" s="56" t="s">
        <v>231</v>
      </c>
    </row>
    <row r="99" spans="1:8">
      <c r="A99" s="9" t="s">
        <v>27</v>
      </c>
      <c r="B99" s="92">
        <v>15600000</v>
      </c>
      <c r="C99" s="92">
        <v>0</v>
      </c>
      <c r="D99" s="89">
        <f t="shared" si="27"/>
        <v>15600000</v>
      </c>
      <c r="E99" s="92">
        <v>4204981.57</v>
      </c>
      <c r="F99" s="92">
        <v>2760327.16</v>
      </c>
      <c r="G99" s="89">
        <f t="shared" si="28"/>
        <v>11395018.43</v>
      </c>
      <c r="H99" s="56" t="s">
        <v>232</v>
      </c>
    </row>
    <row r="100" spans="1:8">
      <c r="A100" s="9" t="s">
        <v>28</v>
      </c>
      <c r="B100" s="92">
        <v>2600000</v>
      </c>
      <c r="C100" s="92">
        <v>0</v>
      </c>
      <c r="D100" s="89">
        <f t="shared" si="27"/>
        <v>2600000</v>
      </c>
      <c r="E100" s="92">
        <v>0</v>
      </c>
      <c r="F100" s="92">
        <v>0</v>
      </c>
      <c r="G100" s="89">
        <f t="shared" si="28"/>
        <v>2600000</v>
      </c>
      <c r="H100" s="56" t="s">
        <v>233</v>
      </c>
    </row>
    <row r="101" spans="1:8">
      <c r="A101" s="9" t="s">
        <v>29</v>
      </c>
      <c r="B101" s="89"/>
      <c r="C101" s="89"/>
      <c r="D101" s="89">
        <f t="shared" si="27"/>
        <v>0</v>
      </c>
      <c r="E101" s="89"/>
      <c r="F101" s="89"/>
      <c r="G101" s="89">
        <f t="shared" si="28"/>
        <v>0</v>
      </c>
      <c r="H101" s="56" t="s">
        <v>234</v>
      </c>
    </row>
    <row r="102" spans="1:8">
      <c r="A102" s="9" t="s">
        <v>30</v>
      </c>
      <c r="B102" s="89"/>
      <c r="C102" s="89"/>
      <c r="D102" s="89">
        <f t="shared" si="27"/>
        <v>0</v>
      </c>
      <c r="E102" s="89"/>
      <c r="F102" s="89"/>
      <c r="G102" s="89">
        <f t="shared" si="28"/>
        <v>0</v>
      </c>
      <c r="H102" s="56" t="s">
        <v>235</v>
      </c>
    </row>
    <row r="103" spans="1:8">
      <c r="A103" s="8" t="s">
        <v>31</v>
      </c>
      <c r="B103" s="89">
        <f>SUM(B104:B112)</f>
        <v>59334368.379999995</v>
      </c>
      <c r="C103" s="89">
        <f t="shared" ref="C103:G103" si="29">SUM(C104:C112)</f>
        <v>19489591.199999999</v>
      </c>
      <c r="D103" s="89">
        <f t="shared" si="29"/>
        <v>78823959.579999998</v>
      </c>
      <c r="E103" s="89">
        <f t="shared" si="29"/>
        <v>22660950.119999997</v>
      </c>
      <c r="F103" s="89">
        <f t="shared" si="29"/>
        <v>22287436.379999999</v>
      </c>
      <c r="G103" s="89">
        <f t="shared" si="29"/>
        <v>56163009.459999993</v>
      </c>
    </row>
    <row r="104" spans="1:8">
      <c r="A104" s="9" t="s">
        <v>32</v>
      </c>
      <c r="B104" s="92">
        <v>7800000</v>
      </c>
      <c r="C104" s="92">
        <v>0</v>
      </c>
      <c r="D104" s="89">
        <f t="shared" ref="D104:D112" si="30">B104+C104</f>
        <v>7800000</v>
      </c>
      <c r="E104" s="92">
        <v>1650280</v>
      </c>
      <c r="F104" s="92">
        <v>1385459</v>
      </c>
      <c r="G104" s="89">
        <f t="shared" ref="G104:G112" si="31">D104-E104</f>
        <v>6149720</v>
      </c>
      <c r="H104" s="57" t="s">
        <v>236</v>
      </c>
    </row>
    <row r="105" spans="1:8">
      <c r="A105" s="9" t="s">
        <v>33</v>
      </c>
      <c r="B105" s="92">
        <v>27697568.379999999</v>
      </c>
      <c r="C105" s="92">
        <v>-2124277.7799999998</v>
      </c>
      <c r="D105" s="89">
        <f t="shared" si="30"/>
        <v>25573290.599999998</v>
      </c>
      <c r="E105" s="92">
        <v>6532789.0499999998</v>
      </c>
      <c r="F105" s="92">
        <v>6515388.8099999996</v>
      </c>
      <c r="G105" s="89">
        <f t="shared" si="31"/>
        <v>19040501.549999997</v>
      </c>
      <c r="H105" s="57" t="s">
        <v>237</v>
      </c>
    </row>
    <row r="106" spans="1:8">
      <c r="A106" s="9" t="s">
        <v>34</v>
      </c>
      <c r="B106" s="92">
        <v>15600000</v>
      </c>
      <c r="C106" s="92">
        <v>137071.03</v>
      </c>
      <c r="D106" s="89">
        <f t="shared" si="30"/>
        <v>15737071.029999999</v>
      </c>
      <c r="E106" s="92">
        <v>137071.03</v>
      </c>
      <c r="F106" s="92">
        <v>137071.03</v>
      </c>
      <c r="G106" s="89">
        <f t="shared" si="31"/>
        <v>15600000</v>
      </c>
      <c r="H106" s="57" t="s">
        <v>238</v>
      </c>
    </row>
    <row r="107" spans="1:8">
      <c r="A107" s="9" t="s">
        <v>35</v>
      </c>
      <c r="B107" s="89"/>
      <c r="C107" s="89"/>
      <c r="D107" s="89">
        <f t="shared" si="30"/>
        <v>0</v>
      </c>
      <c r="E107" s="89"/>
      <c r="F107" s="89"/>
      <c r="G107" s="89">
        <f t="shared" si="31"/>
        <v>0</v>
      </c>
      <c r="H107" s="57" t="s">
        <v>239</v>
      </c>
    </row>
    <row r="108" spans="1:8">
      <c r="A108" s="9" t="s">
        <v>36</v>
      </c>
      <c r="B108" s="92">
        <v>8236800</v>
      </c>
      <c r="C108" s="92">
        <v>365170</v>
      </c>
      <c r="D108" s="89">
        <f t="shared" si="30"/>
        <v>8601970</v>
      </c>
      <c r="E108" s="92">
        <v>182585</v>
      </c>
      <c r="F108" s="92">
        <v>91292.5</v>
      </c>
      <c r="G108" s="89">
        <f t="shared" si="31"/>
        <v>8419385</v>
      </c>
      <c r="H108" s="57" t="s">
        <v>240</v>
      </c>
    </row>
    <row r="109" spans="1:8">
      <c r="A109" s="9" t="s">
        <v>37</v>
      </c>
      <c r="B109" s="92">
        <v>0</v>
      </c>
      <c r="C109" s="92">
        <v>109620</v>
      </c>
      <c r="D109" s="89">
        <f t="shared" si="30"/>
        <v>109620</v>
      </c>
      <c r="E109" s="92">
        <v>109620</v>
      </c>
      <c r="F109" s="92">
        <v>109620</v>
      </c>
      <c r="G109" s="89">
        <f t="shared" si="31"/>
        <v>0</v>
      </c>
      <c r="H109" s="57" t="s">
        <v>241</v>
      </c>
    </row>
    <row r="110" spans="1:8">
      <c r="A110" s="9" t="s">
        <v>38</v>
      </c>
      <c r="B110" s="89"/>
      <c r="C110" s="89"/>
      <c r="D110" s="89">
        <f t="shared" si="30"/>
        <v>0</v>
      </c>
      <c r="E110" s="89"/>
      <c r="F110" s="89"/>
      <c r="G110" s="89">
        <f t="shared" si="31"/>
        <v>0</v>
      </c>
      <c r="H110" s="57" t="s">
        <v>242</v>
      </c>
    </row>
    <row r="111" spans="1:8">
      <c r="A111" s="9" t="s">
        <v>39</v>
      </c>
      <c r="B111" s="89"/>
      <c r="C111" s="89"/>
      <c r="D111" s="89">
        <f t="shared" si="30"/>
        <v>0</v>
      </c>
      <c r="E111" s="89"/>
      <c r="F111" s="89"/>
      <c r="G111" s="89">
        <f t="shared" si="31"/>
        <v>0</v>
      </c>
      <c r="H111" s="57" t="s">
        <v>243</v>
      </c>
    </row>
    <row r="112" spans="1:8">
      <c r="A112" s="9" t="s">
        <v>40</v>
      </c>
      <c r="B112" s="92">
        <v>0</v>
      </c>
      <c r="C112" s="92">
        <v>21002007.949999999</v>
      </c>
      <c r="D112" s="89">
        <f t="shared" si="30"/>
        <v>21002007.949999999</v>
      </c>
      <c r="E112" s="92">
        <v>14048605.039999999</v>
      </c>
      <c r="F112" s="92">
        <v>14048605.039999999</v>
      </c>
      <c r="G112" s="89">
        <f t="shared" si="31"/>
        <v>6953402.9100000001</v>
      </c>
      <c r="H112" s="57" t="s">
        <v>244</v>
      </c>
    </row>
    <row r="113" spans="1:8">
      <c r="A113" s="8" t="s">
        <v>41</v>
      </c>
      <c r="B113" s="89">
        <f>SUM(B114:B122)</f>
        <v>27560000</v>
      </c>
      <c r="C113" s="89">
        <f t="shared" ref="C113:G113" si="32">SUM(C114:C122)</f>
        <v>500000</v>
      </c>
      <c r="D113" s="89">
        <f t="shared" si="32"/>
        <v>28060000</v>
      </c>
      <c r="E113" s="89">
        <f t="shared" si="32"/>
        <v>7861767.54</v>
      </c>
      <c r="F113" s="89">
        <f t="shared" si="32"/>
        <v>7861767.54</v>
      </c>
      <c r="G113" s="89">
        <f t="shared" si="32"/>
        <v>20198232.460000001</v>
      </c>
    </row>
    <row r="114" spans="1:8">
      <c r="A114" s="9" t="s">
        <v>42</v>
      </c>
      <c r="B114" s="89"/>
      <c r="C114" s="89"/>
      <c r="D114" s="89">
        <f t="shared" ref="D114:D122" si="33">B114+C114</f>
        <v>0</v>
      </c>
      <c r="E114" s="89"/>
      <c r="F114" s="89"/>
      <c r="G114" s="89">
        <f t="shared" ref="G114:G122" si="34">D114-E114</f>
        <v>0</v>
      </c>
      <c r="H114" s="58" t="s">
        <v>245</v>
      </c>
    </row>
    <row r="115" spans="1:8">
      <c r="A115" s="9" t="s">
        <v>43</v>
      </c>
      <c r="B115" s="92">
        <v>26000000</v>
      </c>
      <c r="C115" s="92">
        <v>0</v>
      </c>
      <c r="D115" s="89">
        <f t="shared" si="33"/>
        <v>26000000</v>
      </c>
      <c r="E115" s="92">
        <v>7861767.54</v>
      </c>
      <c r="F115" s="92">
        <v>7861767.54</v>
      </c>
      <c r="G115" s="89">
        <f t="shared" si="34"/>
        <v>18138232.460000001</v>
      </c>
      <c r="H115" s="58" t="s">
        <v>246</v>
      </c>
    </row>
    <row r="116" spans="1:8">
      <c r="A116" s="9" t="s">
        <v>44</v>
      </c>
      <c r="B116" s="89"/>
      <c r="C116" s="89"/>
      <c r="D116" s="89">
        <f t="shared" si="33"/>
        <v>0</v>
      </c>
      <c r="E116" s="89"/>
      <c r="F116" s="89"/>
      <c r="G116" s="89">
        <f t="shared" si="34"/>
        <v>0</v>
      </c>
      <c r="H116" s="58" t="s">
        <v>247</v>
      </c>
    </row>
    <row r="117" spans="1:8">
      <c r="A117" s="9" t="s">
        <v>45</v>
      </c>
      <c r="B117" s="92">
        <v>1560000</v>
      </c>
      <c r="C117" s="92">
        <v>500000</v>
      </c>
      <c r="D117" s="89">
        <f t="shared" si="33"/>
        <v>2060000</v>
      </c>
      <c r="E117" s="92">
        <v>0</v>
      </c>
      <c r="F117" s="92">
        <v>0</v>
      </c>
      <c r="G117" s="89">
        <f t="shared" si="34"/>
        <v>2060000</v>
      </c>
      <c r="H117" s="58" t="s">
        <v>248</v>
      </c>
    </row>
    <row r="118" spans="1:8">
      <c r="A118" s="9" t="s">
        <v>46</v>
      </c>
      <c r="B118" s="89"/>
      <c r="C118" s="89"/>
      <c r="D118" s="89">
        <f t="shared" si="33"/>
        <v>0</v>
      </c>
      <c r="E118" s="89"/>
      <c r="F118" s="89"/>
      <c r="G118" s="89">
        <f t="shared" si="34"/>
        <v>0</v>
      </c>
      <c r="H118" s="58" t="s">
        <v>249</v>
      </c>
    </row>
    <row r="119" spans="1:8">
      <c r="A119" s="9" t="s">
        <v>47</v>
      </c>
      <c r="B119" s="89"/>
      <c r="C119" s="89"/>
      <c r="D119" s="89">
        <f t="shared" si="33"/>
        <v>0</v>
      </c>
      <c r="E119" s="89"/>
      <c r="F119" s="89"/>
      <c r="G119" s="89">
        <f t="shared" si="34"/>
        <v>0</v>
      </c>
      <c r="H119" s="58" t="s">
        <v>250</v>
      </c>
    </row>
    <row r="120" spans="1:8">
      <c r="A120" s="9" t="s">
        <v>48</v>
      </c>
      <c r="B120" s="89"/>
      <c r="C120" s="89"/>
      <c r="D120" s="89">
        <f t="shared" si="33"/>
        <v>0</v>
      </c>
      <c r="E120" s="89"/>
      <c r="F120" s="89"/>
      <c r="G120" s="89">
        <f t="shared" si="34"/>
        <v>0</v>
      </c>
      <c r="H120" s="59"/>
    </row>
    <row r="121" spans="1:8">
      <c r="A121" s="9" t="s">
        <v>49</v>
      </c>
      <c r="B121" s="89"/>
      <c r="C121" s="89"/>
      <c r="D121" s="89">
        <f t="shared" si="33"/>
        <v>0</v>
      </c>
      <c r="E121" s="89"/>
      <c r="F121" s="89"/>
      <c r="G121" s="89">
        <f t="shared" si="34"/>
        <v>0</v>
      </c>
      <c r="H121" s="59"/>
    </row>
    <row r="122" spans="1:8">
      <c r="A122" s="9" t="s">
        <v>50</v>
      </c>
      <c r="B122" s="89"/>
      <c r="C122" s="89"/>
      <c r="D122" s="89">
        <f t="shared" si="33"/>
        <v>0</v>
      </c>
      <c r="E122" s="89"/>
      <c r="F122" s="89"/>
      <c r="G122" s="89">
        <f t="shared" si="34"/>
        <v>0</v>
      </c>
      <c r="H122" s="58" t="s">
        <v>251</v>
      </c>
    </row>
    <row r="123" spans="1:8">
      <c r="A123" s="8" t="s">
        <v>51</v>
      </c>
      <c r="B123" s="89">
        <f>SUM(B124:B132)</f>
        <v>0</v>
      </c>
      <c r="C123" s="89">
        <f t="shared" ref="C123:G123" si="35">SUM(C124:C132)</f>
        <v>397315.55</v>
      </c>
      <c r="D123" s="89">
        <f t="shared" si="35"/>
        <v>397315.55</v>
      </c>
      <c r="E123" s="89">
        <f t="shared" si="35"/>
        <v>0</v>
      </c>
      <c r="F123" s="89">
        <f t="shared" si="35"/>
        <v>0</v>
      </c>
      <c r="G123" s="89">
        <f t="shared" si="35"/>
        <v>397315.55</v>
      </c>
    </row>
    <row r="124" spans="1:8">
      <c r="A124" s="9" t="s">
        <v>52</v>
      </c>
      <c r="B124" s="92">
        <v>0</v>
      </c>
      <c r="C124" s="92">
        <v>397315.55</v>
      </c>
      <c r="D124" s="89">
        <f t="shared" ref="D124:D132" si="36">B124+C124</f>
        <v>397315.55</v>
      </c>
      <c r="E124" s="92">
        <v>0</v>
      </c>
      <c r="F124" s="92">
        <v>0</v>
      </c>
      <c r="G124" s="89">
        <f t="shared" ref="G124:G132" si="37">D124-E124</f>
        <v>397315.55</v>
      </c>
      <c r="H124" s="60" t="s">
        <v>252</v>
      </c>
    </row>
    <row r="125" spans="1:8">
      <c r="A125" s="9" t="s">
        <v>53</v>
      </c>
      <c r="B125" s="89"/>
      <c r="C125" s="89"/>
      <c r="D125" s="89">
        <f t="shared" si="36"/>
        <v>0</v>
      </c>
      <c r="E125" s="89"/>
      <c r="F125" s="89"/>
      <c r="G125" s="89">
        <f t="shared" si="37"/>
        <v>0</v>
      </c>
      <c r="H125" s="60" t="s">
        <v>253</v>
      </c>
    </row>
    <row r="126" spans="1:8">
      <c r="A126" s="9" t="s">
        <v>54</v>
      </c>
      <c r="B126" s="89"/>
      <c r="C126" s="89"/>
      <c r="D126" s="89">
        <f t="shared" si="36"/>
        <v>0</v>
      </c>
      <c r="E126" s="89"/>
      <c r="F126" s="89"/>
      <c r="G126" s="89">
        <f t="shared" si="37"/>
        <v>0</v>
      </c>
      <c r="H126" s="60" t="s">
        <v>254</v>
      </c>
    </row>
    <row r="127" spans="1:8">
      <c r="A127" s="9" t="s">
        <v>55</v>
      </c>
      <c r="B127" s="89"/>
      <c r="C127" s="89"/>
      <c r="D127" s="89">
        <f t="shared" si="36"/>
        <v>0</v>
      </c>
      <c r="E127" s="89"/>
      <c r="F127" s="89"/>
      <c r="G127" s="89">
        <f t="shared" si="37"/>
        <v>0</v>
      </c>
      <c r="H127" s="60" t="s">
        <v>255</v>
      </c>
    </row>
    <row r="128" spans="1:8">
      <c r="A128" s="9" t="s">
        <v>56</v>
      </c>
      <c r="B128" s="89"/>
      <c r="C128" s="89"/>
      <c r="D128" s="89">
        <f t="shared" si="36"/>
        <v>0</v>
      </c>
      <c r="E128" s="89"/>
      <c r="F128" s="89"/>
      <c r="G128" s="89">
        <f t="shared" si="37"/>
        <v>0</v>
      </c>
      <c r="H128" s="60" t="s">
        <v>256</v>
      </c>
    </row>
    <row r="129" spans="1:8">
      <c r="A129" s="9" t="s">
        <v>57</v>
      </c>
      <c r="B129" s="89"/>
      <c r="C129" s="89"/>
      <c r="D129" s="89">
        <f t="shared" si="36"/>
        <v>0</v>
      </c>
      <c r="E129" s="89"/>
      <c r="F129" s="89"/>
      <c r="G129" s="89">
        <f t="shared" si="37"/>
        <v>0</v>
      </c>
      <c r="H129" s="60" t="s">
        <v>257</v>
      </c>
    </row>
    <row r="130" spans="1:8">
      <c r="A130" s="9" t="s">
        <v>58</v>
      </c>
      <c r="B130" s="89"/>
      <c r="C130" s="89"/>
      <c r="D130" s="89">
        <f t="shared" si="36"/>
        <v>0</v>
      </c>
      <c r="E130" s="89"/>
      <c r="F130" s="89"/>
      <c r="G130" s="89">
        <f t="shared" si="37"/>
        <v>0</v>
      </c>
      <c r="H130" s="60" t="s">
        <v>258</v>
      </c>
    </row>
    <row r="131" spans="1:8">
      <c r="A131" s="9" t="s">
        <v>59</v>
      </c>
      <c r="B131" s="89"/>
      <c r="C131" s="89"/>
      <c r="D131" s="89">
        <f t="shared" si="36"/>
        <v>0</v>
      </c>
      <c r="E131" s="89"/>
      <c r="F131" s="89"/>
      <c r="G131" s="89">
        <f t="shared" si="37"/>
        <v>0</v>
      </c>
      <c r="H131" s="60" t="s">
        <v>259</v>
      </c>
    </row>
    <row r="132" spans="1:8">
      <c r="A132" s="9" t="s">
        <v>60</v>
      </c>
      <c r="B132" s="89"/>
      <c r="C132" s="89"/>
      <c r="D132" s="89">
        <f t="shared" si="36"/>
        <v>0</v>
      </c>
      <c r="E132" s="89"/>
      <c r="F132" s="89"/>
      <c r="G132" s="89">
        <f t="shared" si="37"/>
        <v>0</v>
      </c>
      <c r="H132" s="60" t="s">
        <v>260</v>
      </c>
    </row>
    <row r="133" spans="1:8">
      <c r="A133" s="8" t="s">
        <v>61</v>
      </c>
      <c r="B133" s="89">
        <f>SUM(B134:B136)</f>
        <v>72376161.030000001</v>
      </c>
      <c r="C133" s="89">
        <f t="shared" ref="C133:G133" si="38">SUM(C134:C136)</f>
        <v>93263362.709999993</v>
      </c>
      <c r="D133" s="89">
        <f t="shared" si="38"/>
        <v>165639523.74000001</v>
      </c>
      <c r="E133" s="89">
        <f t="shared" si="38"/>
        <v>52565470.810000002</v>
      </c>
      <c r="F133" s="89">
        <f t="shared" si="38"/>
        <v>52404351.700000003</v>
      </c>
      <c r="G133" s="89">
        <f t="shared" si="38"/>
        <v>113074052.93000001</v>
      </c>
    </row>
    <row r="134" spans="1:8">
      <c r="A134" s="9" t="s">
        <v>62</v>
      </c>
      <c r="B134" s="92">
        <v>72376161.030000001</v>
      </c>
      <c r="C134" s="92">
        <v>93263362.709999993</v>
      </c>
      <c r="D134" s="89">
        <f t="shared" ref="D134:D157" si="39">B134+C134</f>
        <v>165639523.74000001</v>
      </c>
      <c r="E134" s="92">
        <v>52565470.810000002</v>
      </c>
      <c r="F134" s="92">
        <v>52404351.700000003</v>
      </c>
      <c r="G134" s="89">
        <f t="shared" ref="G134:G136" si="40">D134-E134</f>
        <v>113074052.93000001</v>
      </c>
      <c r="H134" s="61" t="s">
        <v>261</v>
      </c>
    </row>
    <row r="135" spans="1:8">
      <c r="A135" s="9" t="s">
        <v>63</v>
      </c>
      <c r="B135" s="89"/>
      <c r="C135" s="89"/>
      <c r="D135" s="89">
        <f t="shared" si="39"/>
        <v>0</v>
      </c>
      <c r="E135" s="89"/>
      <c r="F135" s="89"/>
      <c r="G135" s="89">
        <f t="shared" si="40"/>
        <v>0</v>
      </c>
      <c r="H135" s="61" t="s">
        <v>262</v>
      </c>
    </row>
    <row r="136" spans="1:8">
      <c r="A136" s="9" t="s">
        <v>64</v>
      </c>
      <c r="B136" s="89"/>
      <c r="C136" s="89"/>
      <c r="D136" s="89">
        <f t="shared" si="39"/>
        <v>0</v>
      </c>
      <c r="E136" s="89"/>
      <c r="F136" s="89"/>
      <c r="G136" s="89">
        <f t="shared" si="40"/>
        <v>0</v>
      </c>
      <c r="H136" s="61" t="s">
        <v>263</v>
      </c>
    </row>
    <row r="137" spans="1:8">
      <c r="A137" s="8" t="s">
        <v>65</v>
      </c>
      <c r="B137" s="89">
        <f>SUM(B138:B142,B144:B145)</f>
        <v>36145985.399999999</v>
      </c>
      <c r="C137" s="89">
        <f t="shared" ref="C137:G137" si="41">SUM(C138:C142,C144:C145)</f>
        <v>-22906717.57</v>
      </c>
      <c r="D137" s="89">
        <f t="shared" si="41"/>
        <v>13239267.829999998</v>
      </c>
      <c r="E137" s="89">
        <f t="shared" si="41"/>
        <v>0</v>
      </c>
      <c r="F137" s="89">
        <f t="shared" si="41"/>
        <v>0</v>
      </c>
      <c r="G137" s="89">
        <f t="shared" si="41"/>
        <v>13239267.829999998</v>
      </c>
    </row>
    <row r="138" spans="1:8">
      <c r="A138" s="9" t="s">
        <v>66</v>
      </c>
      <c r="B138" s="89"/>
      <c r="C138" s="89"/>
      <c r="D138" s="89">
        <f t="shared" si="39"/>
        <v>0</v>
      </c>
      <c r="E138" s="89"/>
      <c r="F138" s="89"/>
      <c r="G138" s="89">
        <f t="shared" ref="G138:G145" si="42">D138-E138</f>
        <v>0</v>
      </c>
      <c r="H138" s="62" t="s">
        <v>264</v>
      </c>
    </row>
    <row r="139" spans="1:8">
      <c r="A139" s="9" t="s">
        <v>67</v>
      </c>
      <c r="B139" s="89"/>
      <c r="C139" s="89"/>
      <c r="D139" s="89">
        <f t="shared" si="39"/>
        <v>0</v>
      </c>
      <c r="E139" s="89"/>
      <c r="F139" s="89"/>
      <c r="G139" s="89">
        <f t="shared" si="42"/>
        <v>0</v>
      </c>
      <c r="H139" s="62" t="s">
        <v>265</v>
      </c>
    </row>
    <row r="140" spans="1:8">
      <c r="A140" s="9" t="s">
        <v>68</v>
      </c>
      <c r="B140" s="89"/>
      <c r="C140" s="89"/>
      <c r="D140" s="89">
        <f t="shared" si="39"/>
        <v>0</v>
      </c>
      <c r="E140" s="89"/>
      <c r="F140" s="89"/>
      <c r="G140" s="89">
        <f t="shared" si="42"/>
        <v>0</v>
      </c>
      <c r="H140" s="62" t="s">
        <v>266</v>
      </c>
    </row>
    <row r="141" spans="1:8">
      <c r="A141" s="9" t="s">
        <v>69</v>
      </c>
      <c r="B141" s="89"/>
      <c r="C141" s="89"/>
      <c r="D141" s="89">
        <f t="shared" si="39"/>
        <v>0</v>
      </c>
      <c r="E141" s="89"/>
      <c r="F141" s="89"/>
      <c r="G141" s="89">
        <f t="shared" si="42"/>
        <v>0</v>
      </c>
      <c r="H141" s="62" t="s">
        <v>267</v>
      </c>
    </row>
    <row r="142" spans="1:8">
      <c r="A142" s="9" t="s">
        <v>70</v>
      </c>
      <c r="B142" s="89"/>
      <c r="C142" s="89"/>
      <c r="D142" s="89">
        <f t="shared" si="39"/>
        <v>0</v>
      </c>
      <c r="E142" s="89"/>
      <c r="F142" s="89"/>
      <c r="G142" s="89">
        <f t="shared" si="42"/>
        <v>0</v>
      </c>
      <c r="H142" s="62" t="s">
        <v>268</v>
      </c>
    </row>
    <row r="143" spans="1:8">
      <c r="A143" s="9" t="s">
        <v>71</v>
      </c>
      <c r="B143" s="89"/>
      <c r="C143" s="89"/>
      <c r="D143" s="89">
        <f t="shared" si="39"/>
        <v>0</v>
      </c>
      <c r="E143" s="89"/>
      <c r="F143" s="89"/>
      <c r="G143" s="89">
        <f t="shared" si="42"/>
        <v>0</v>
      </c>
      <c r="H143" s="62"/>
    </row>
    <row r="144" spans="1:8">
      <c r="A144" s="9" t="s">
        <v>72</v>
      </c>
      <c r="B144" s="89"/>
      <c r="C144" s="89"/>
      <c r="D144" s="89">
        <f t="shared" si="39"/>
        <v>0</v>
      </c>
      <c r="E144" s="89"/>
      <c r="F144" s="89"/>
      <c r="G144" s="89">
        <f t="shared" si="42"/>
        <v>0</v>
      </c>
      <c r="H144" s="62" t="s">
        <v>269</v>
      </c>
    </row>
    <row r="145" spans="1:8">
      <c r="A145" s="9" t="s">
        <v>73</v>
      </c>
      <c r="B145" s="92">
        <v>36145985.399999999</v>
      </c>
      <c r="C145" s="92">
        <v>-22906717.57</v>
      </c>
      <c r="D145" s="89">
        <f t="shared" si="39"/>
        <v>13239267.829999998</v>
      </c>
      <c r="E145" s="92">
        <v>0</v>
      </c>
      <c r="F145" s="92">
        <v>0</v>
      </c>
      <c r="G145" s="89">
        <f t="shared" si="42"/>
        <v>13239267.829999998</v>
      </c>
      <c r="H145" s="62" t="s">
        <v>270</v>
      </c>
    </row>
    <row r="146" spans="1:8">
      <c r="A146" s="8" t="s">
        <v>74</v>
      </c>
      <c r="B146" s="89">
        <f>SUM(B147:B149)</f>
        <v>0</v>
      </c>
      <c r="C146" s="89">
        <f t="shared" ref="C146:G146" si="43">SUM(C147:C149)</f>
        <v>0</v>
      </c>
      <c r="D146" s="89">
        <f t="shared" si="43"/>
        <v>0</v>
      </c>
      <c r="E146" s="89">
        <f t="shared" si="43"/>
        <v>0</v>
      </c>
      <c r="F146" s="89">
        <f t="shared" si="43"/>
        <v>0</v>
      </c>
      <c r="G146" s="89">
        <f t="shared" si="43"/>
        <v>0</v>
      </c>
    </row>
    <row r="147" spans="1:8">
      <c r="A147" s="9" t="s">
        <v>75</v>
      </c>
      <c r="B147" s="89"/>
      <c r="C147" s="89"/>
      <c r="D147" s="89">
        <f t="shared" si="39"/>
        <v>0</v>
      </c>
      <c r="E147" s="89"/>
      <c r="F147" s="89"/>
      <c r="G147" s="89">
        <f t="shared" ref="G147:G149" si="44">D147-E147</f>
        <v>0</v>
      </c>
      <c r="H147" s="63" t="s">
        <v>271</v>
      </c>
    </row>
    <row r="148" spans="1:8">
      <c r="A148" s="9" t="s">
        <v>76</v>
      </c>
      <c r="B148" s="89"/>
      <c r="C148" s="89"/>
      <c r="D148" s="89">
        <f t="shared" si="39"/>
        <v>0</v>
      </c>
      <c r="E148" s="89"/>
      <c r="F148" s="89"/>
      <c r="G148" s="89">
        <f t="shared" si="44"/>
        <v>0</v>
      </c>
      <c r="H148" s="63" t="s">
        <v>272</v>
      </c>
    </row>
    <row r="149" spans="1:8">
      <c r="A149" s="9" t="s">
        <v>77</v>
      </c>
      <c r="B149" s="89"/>
      <c r="C149" s="89"/>
      <c r="D149" s="89">
        <f t="shared" si="39"/>
        <v>0</v>
      </c>
      <c r="E149" s="89"/>
      <c r="F149" s="89"/>
      <c r="G149" s="89">
        <f t="shared" si="44"/>
        <v>0</v>
      </c>
      <c r="H149" s="63" t="s">
        <v>273</v>
      </c>
    </row>
    <row r="150" spans="1:8">
      <c r="A150" s="8" t="s">
        <v>78</v>
      </c>
      <c r="B150" s="89">
        <f>SUM(B151:B157)</f>
        <v>25019768.84</v>
      </c>
      <c r="C150" s="89">
        <f t="shared" ref="C150:G150" si="45">SUM(C151:C157)</f>
        <v>0</v>
      </c>
      <c r="D150" s="89">
        <f t="shared" si="45"/>
        <v>25019768.84</v>
      </c>
      <c r="E150" s="89">
        <f t="shared" si="45"/>
        <v>3171165.91</v>
      </c>
      <c r="F150" s="89">
        <f t="shared" si="45"/>
        <v>3171165.91</v>
      </c>
      <c r="G150" s="89">
        <f t="shared" si="45"/>
        <v>21848602.93</v>
      </c>
    </row>
    <row r="151" spans="1:8">
      <c r="A151" s="9" t="s">
        <v>79</v>
      </c>
      <c r="B151" s="92">
        <v>13312213.939999999</v>
      </c>
      <c r="C151" s="92">
        <v>0</v>
      </c>
      <c r="D151" s="89">
        <f t="shared" si="39"/>
        <v>13312213.939999999</v>
      </c>
      <c r="E151" s="92">
        <v>1987572.36</v>
      </c>
      <c r="F151" s="92">
        <v>1987572.36</v>
      </c>
      <c r="G151" s="89">
        <f t="shared" ref="G151:G157" si="46">D151-E151</f>
        <v>11324641.58</v>
      </c>
      <c r="H151" s="64" t="s">
        <v>274</v>
      </c>
    </row>
    <row r="152" spans="1:8">
      <c r="A152" s="9" t="s">
        <v>80</v>
      </c>
      <c r="B152" s="92">
        <v>11707554.9</v>
      </c>
      <c r="C152" s="92">
        <v>0</v>
      </c>
      <c r="D152" s="89">
        <f t="shared" si="39"/>
        <v>11707554.9</v>
      </c>
      <c r="E152" s="92">
        <v>1183593.55</v>
      </c>
      <c r="F152" s="92">
        <v>1183593.55</v>
      </c>
      <c r="G152" s="89">
        <f t="shared" si="46"/>
        <v>10523961.35</v>
      </c>
      <c r="H152" s="64" t="s">
        <v>275</v>
      </c>
    </row>
    <row r="153" spans="1:8">
      <c r="A153" s="9" t="s">
        <v>81</v>
      </c>
      <c r="B153" s="89"/>
      <c r="C153" s="89"/>
      <c r="D153" s="89">
        <f t="shared" si="39"/>
        <v>0</v>
      </c>
      <c r="E153" s="89"/>
      <c r="F153" s="89"/>
      <c r="G153" s="89">
        <f t="shared" si="46"/>
        <v>0</v>
      </c>
      <c r="H153" s="64" t="s">
        <v>276</v>
      </c>
    </row>
    <row r="154" spans="1:8">
      <c r="A154" s="2" t="s">
        <v>82</v>
      </c>
      <c r="B154" s="89"/>
      <c r="C154" s="89"/>
      <c r="D154" s="89">
        <f t="shared" si="39"/>
        <v>0</v>
      </c>
      <c r="E154" s="89"/>
      <c r="F154" s="89"/>
      <c r="G154" s="89">
        <f t="shared" si="46"/>
        <v>0</v>
      </c>
      <c r="H154" s="64" t="s">
        <v>277</v>
      </c>
    </row>
    <row r="155" spans="1:8">
      <c r="A155" s="9" t="s">
        <v>83</v>
      </c>
      <c r="B155" s="89"/>
      <c r="C155" s="89"/>
      <c r="D155" s="89">
        <f t="shared" si="39"/>
        <v>0</v>
      </c>
      <c r="E155" s="89"/>
      <c r="F155" s="89"/>
      <c r="G155" s="89">
        <f t="shared" si="46"/>
        <v>0</v>
      </c>
      <c r="H155" s="64" t="s">
        <v>278</v>
      </c>
    </row>
    <row r="156" spans="1:8">
      <c r="A156" s="9" t="s">
        <v>84</v>
      </c>
      <c r="B156" s="89"/>
      <c r="C156" s="89"/>
      <c r="D156" s="89">
        <f t="shared" si="39"/>
        <v>0</v>
      </c>
      <c r="E156" s="89"/>
      <c r="F156" s="89"/>
      <c r="G156" s="89">
        <f t="shared" si="46"/>
        <v>0</v>
      </c>
      <c r="H156" s="64" t="s">
        <v>279</v>
      </c>
    </row>
    <row r="157" spans="1:8">
      <c r="A157" s="9" t="s">
        <v>85</v>
      </c>
      <c r="B157" s="92">
        <v>0</v>
      </c>
      <c r="C157" s="92">
        <v>0</v>
      </c>
      <c r="D157" s="89">
        <f t="shared" si="39"/>
        <v>0</v>
      </c>
      <c r="E157" s="92">
        <v>0</v>
      </c>
      <c r="F157" s="92">
        <v>0</v>
      </c>
      <c r="G157" s="89">
        <f t="shared" si="46"/>
        <v>0</v>
      </c>
      <c r="H157" s="64" t="s">
        <v>280</v>
      </c>
    </row>
    <row r="158" spans="1:8">
      <c r="A158" s="3"/>
      <c r="B158" s="90"/>
      <c r="C158" s="90"/>
      <c r="D158" s="90"/>
      <c r="E158" s="90"/>
      <c r="F158" s="90"/>
      <c r="G158" s="90"/>
    </row>
    <row r="159" spans="1:8">
      <c r="A159" s="4" t="s">
        <v>87</v>
      </c>
      <c r="B159" s="88">
        <f>B9+B84</f>
        <v>784568697.45999992</v>
      </c>
      <c r="C159" s="88">
        <f t="shared" ref="C159:G159" si="47">C9+C84</f>
        <v>125477758.28</v>
      </c>
      <c r="D159" s="88">
        <f t="shared" si="47"/>
        <v>910046455.74000001</v>
      </c>
      <c r="E159" s="88">
        <f t="shared" si="47"/>
        <v>200382492.62</v>
      </c>
      <c r="F159" s="88">
        <f t="shared" si="47"/>
        <v>195670722.63999999</v>
      </c>
      <c r="G159" s="88">
        <f t="shared" si="47"/>
        <v>709663963.12</v>
      </c>
    </row>
    <row r="160" spans="1:8">
      <c r="A160" s="6"/>
      <c r="B160" s="91"/>
      <c r="C160" s="91"/>
      <c r="D160" s="91"/>
      <c r="E160" s="91"/>
      <c r="F160" s="91"/>
      <c r="G160" s="91"/>
    </row>
    <row r="161" spans="1:1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B9" sqref="B9:G30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63" t="s">
        <v>88</v>
      </c>
      <c r="B1" s="263"/>
      <c r="C1" s="263"/>
      <c r="D1" s="263"/>
      <c r="E1" s="263"/>
      <c r="F1" s="263"/>
      <c r="G1" s="263"/>
    </row>
    <row r="2" spans="1:7">
      <c r="A2" s="245" t="s">
        <v>337</v>
      </c>
      <c r="B2" s="246"/>
      <c r="C2" s="246"/>
      <c r="D2" s="246"/>
      <c r="E2" s="246"/>
      <c r="F2" s="246"/>
      <c r="G2" s="247"/>
    </row>
    <row r="3" spans="1:7">
      <c r="A3" s="248" t="s">
        <v>1</v>
      </c>
      <c r="B3" s="249"/>
      <c r="C3" s="249"/>
      <c r="D3" s="249"/>
      <c r="E3" s="249"/>
      <c r="F3" s="249"/>
      <c r="G3" s="250"/>
    </row>
    <row r="4" spans="1:7">
      <c r="A4" s="248" t="s">
        <v>89</v>
      </c>
      <c r="B4" s="249"/>
      <c r="C4" s="249"/>
      <c r="D4" s="249"/>
      <c r="E4" s="249"/>
      <c r="F4" s="249"/>
      <c r="G4" s="250"/>
    </row>
    <row r="5" spans="1:7">
      <c r="A5" s="251" t="s">
        <v>338</v>
      </c>
      <c r="B5" s="252"/>
      <c r="C5" s="252"/>
      <c r="D5" s="252"/>
      <c r="E5" s="252"/>
      <c r="F5" s="252"/>
      <c r="G5" s="253"/>
    </row>
    <row r="6" spans="1:7">
      <c r="A6" s="254" t="s">
        <v>3</v>
      </c>
      <c r="B6" s="255"/>
      <c r="C6" s="255"/>
      <c r="D6" s="255"/>
      <c r="E6" s="255"/>
      <c r="F6" s="255"/>
      <c r="G6" s="256"/>
    </row>
    <row r="7" spans="1:7">
      <c r="A7" s="259" t="s">
        <v>4</v>
      </c>
      <c r="B7" s="269" t="s">
        <v>5</v>
      </c>
      <c r="C7" s="269"/>
      <c r="D7" s="269"/>
      <c r="E7" s="269"/>
      <c r="F7" s="269"/>
      <c r="G7" s="270" t="s">
        <v>6</v>
      </c>
    </row>
    <row r="8" spans="1:7" ht="30">
      <c r="A8" s="260"/>
      <c r="B8" s="43" t="s">
        <v>7</v>
      </c>
      <c r="C8" s="44" t="s">
        <v>90</v>
      </c>
      <c r="D8" s="43" t="s">
        <v>91</v>
      </c>
      <c r="E8" s="43" t="s">
        <v>10</v>
      </c>
      <c r="F8" s="43" t="s">
        <v>92</v>
      </c>
      <c r="G8" s="271"/>
    </row>
    <row r="9" spans="1:7">
      <c r="A9" s="14" t="s">
        <v>93</v>
      </c>
      <c r="B9" s="83">
        <f>SUM(B10:B18)</f>
        <v>539692413.80999994</v>
      </c>
      <c r="C9" s="83">
        <f t="shared" ref="C9:G9" si="0">SUM(C10:C18)</f>
        <v>31411288.370000001</v>
      </c>
      <c r="D9" s="83">
        <f t="shared" si="0"/>
        <v>571103702.17999995</v>
      </c>
      <c r="E9" s="83">
        <f t="shared" si="0"/>
        <v>108087309.56</v>
      </c>
      <c r="F9" s="83">
        <f t="shared" si="0"/>
        <v>105354826.84</v>
      </c>
      <c r="G9" s="83">
        <f t="shared" si="0"/>
        <v>463016392.61999995</v>
      </c>
    </row>
    <row r="10" spans="1:7">
      <c r="A10" s="93">
        <v>3111</v>
      </c>
      <c r="B10" s="94">
        <v>539692413.80999994</v>
      </c>
      <c r="C10" s="94">
        <v>0</v>
      </c>
      <c r="D10" s="84">
        <f>B10+C10</f>
        <v>539692413.80999994</v>
      </c>
      <c r="E10" s="94">
        <v>108087309.56</v>
      </c>
      <c r="F10" s="94">
        <v>105354826.84</v>
      </c>
      <c r="G10" s="84">
        <f>D10-E10</f>
        <v>431605104.24999994</v>
      </c>
    </row>
    <row r="11" spans="1:7">
      <c r="A11" s="93">
        <v>3111</v>
      </c>
      <c r="B11" s="94">
        <v>0</v>
      </c>
      <c r="C11" s="94">
        <v>31411288.370000001</v>
      </c>
      <c r="D11" s="84">
        <f t="shared" ref="D11:D17" si="1">B11+C11</f>
        <v>31411288.370000001</v>
      </c>
      <c r="E11" s="94">
        <v>0</v>
      </c>
      <c r="F11" s="94">
        <v>0</v>
      </c>
      <c r="G11" s="84">
        <f t="shared" ref="G11:G17" si="2">D11-E11</f>
        <v>31411288.370000001</v>
      </c>
    </row>
    <row r="12" spans="1:7">
      <c r="A12" s="18" t="s">
        <v>94</v>
      </c>
      <c r="B12" s="84"/>
      <c r="C12" s="84"/>
      <c r="D12" s="84">
        <f t="shared" si="1"/>
        <v>0</v>
      </c>
      <c r="E12" s="84"/>
      <c r="F12" s="84"/>
      <c r="G12" s="84">
        <f t="shared" si="2"/>
        <v>0</v>
      </c>
    </row>
    <row r="13" spans="1:7">
      <c r="A13" s="18" t="s">
        <v>95</v>
      </c>
      <c r="B13" s="84"/>
      <c r="C13" s="84"/>
      <c r="D13" s="84">
        <f t="shared" si="1"/>
        <v>0</v>
      </c>
      <c r="E13" s="84"/>
      <c r="F13" s="84"/>
      <c r="G13" s="84">
        <f t="shared" si="2"/>
        <v>0</v>
      </c>
    </row>
    <row r="14" spans="1:7">
      <c r="A14" s="18" t="s">
        <v>96</v>
      </c>
      <c r="B14" s="84"/>
      <c r="C14" s="84"/>
      <c r="D14" s="84">
        <f t="shared" si="1"/>
        <v>0</v>
      </c>
      <c r="E14" s="84"/>
      <c r="F14" s="84"/>
      <c r="G14" s="84">
        <f t="shared" si="2"/>
        <v>0</v>
      </c>
    </row>
    <row r="15" spans="1:7">
      <c r="A15" s="18" t="s">
        <v>97</v>
      </c>
      <c r="B15" s="84"/>
      <c r="C15" s="84"/>
      <c r="D15" s="84">
        <f t="shared" si="1"/>
        <v>0</v>
      </c>
      <c r="E15" s="84"/>
      <c r="F15" s="84"/>
      <c r="G15" s="84">
        <f t="shared" si="2"/>
        <v>0</v>
      </c>
    </row>
    <row r="16" spans="1:7">
      <c r="A16" s="18" t="s">
        <v>98</v>
      </c>
      <c r="B16" s="84"/>
      <c r="C16" s="84"/>
      <c r="D16" s="84">
        <f t="shared" si="1"/>
        <v>0</v>
      </c>
      <c r="E16" s="84"/>
      <c r="F16" s="84"/>
      <c r="G16" s="84">
        <f t="shared" si="2"/>
        <v>0</v>
      </c>
    </row>
    <row r="17" spans="1:7">
      <c r="A17" s="18" t="s">
        <v>99</v>
      </c>
      <c r="B17" s="84"/>
      <c r="C17" s="84"/>
      <c r="D17" s="84">
        <f t="shared" si="1"/>
        <v>0</v>
      </c>
      <c r="E17" s="84"/>
      <c r="F17" s="84"/>
      <c r="G17" s="84">
        <f t="shared" si="2"/>
        <v>0</v>
      </c>
    </row>
    <row r="18" spans="1:7">
      <c r="A18" s="17" t="s">
        <v>100</v>
      </c>
      <c r="B18" s="85"/>
      <c r="C18" s="85"/>
      <c r="D18" s="85"/>
      <c r="E18" s="85"/>
      <c r="F18" s="85"/>
      <c r="G18" s="85"/>
    </row>
    <row r="19" spans="1:7">
      <c r="A19" s="15" t="s">
        <v>101</v>
      </c>
      <c r="B19" s="86">
        <f>SUM(B20:B28)</f>
        <v>244876283.65000001</v>
      </c>
      <c r="C19" s="86">
        <f t="shared" ref="C19:G19" si="3">SUM(C20:C28)</f>
        <v>94066469.909999996</v>
      </c>
      <c r="D19" s="86">
        <f t="shared" si="3"/>
        <v>338942753.56</v>
      </c>
      <c r="E19" s="86">
        <f t="shared" si="3"/>
        <v>92295183.060000002</v>
      </c>
      <c r="F19" s="86">
        <f t="shared" si="3"/>
        <v>911022.28</v>
      </c>
      <c r="G19" s="86">
        <f t="shared" si="3"/>
        <v>246647570.50000003</v>
      </c>
    </row>
    <row r="20" spans="1:7">
      <c r="A20" s="93">
        <v>3111</v>
      </c>
      <c r="B20" s="94">
        <v>218876283.65000001</v>
      </c>
      <c r="C20" s="94">
        <v>94066469.909999996</v>
      </c>
      <c r="D20" s="84">
        <f t="shared" ref="D20:D28" si="4">B20+C20</f>
        <v>312942753.56</v>
      </c>
      <c r="E20" s="94">
        <v>84433415.519999996</v>
      </c>
      <c r="F20" s="94">
        <v>411022.28</v>
      </c>
      <c r="G20" s="84">
        <f t="shared" ref="G20:G28" si="5">D20-E20</f>
        <v>228509338.04000002</v>
      </c>
    </row>
    <row r="21" spans="1:7">
      <c r="A21" s="93">
        <v>3112</v>
      </c>
      <c r="B21" s="94">
        <v>26000000</v>
      </c>
      <c r="C21" s="94">
        <v>0</v>
      </c>
      <c r="D21" s="84">
        <f t="shared" si="4"/>
        <v>26000000</v>
      </c>
      <c r="E21" s="94">
        <v>7861767.54</v>
      </c>
      <c r="F21" s="94">
        <v>500000</v>
      </c>
      <c r="G21" s="84">
        <f t="shared" si="5"/>
        <v>18138232.460000001</v>
      </c>
    </row>
    <row r="22" spans="1:7">
      <c r="A22" s="18" t="s">
        <v>94</v>
      </c>
      <c r="B22" s="84"/>
      <c r="C22" s="84"/>
      <c r="D22" s="84">
        <f t="shared" si="4"/>
        <v>0</v>
      </c>
      <c r="E22" s="84"/>
      <c r="F22" s="84"/>
      <c r="G22" s="84">
        <f t="shared" si="5"/>
        <v>0</v>
      </c>
    </row>
    <row r="23" spans="1:7">
      <c r="A23" s="18" t="s">
        <v>95</v>
      </c>
      <c r="B23" s="84"/>
      <c r="C23" s="84"/>
      <c r="D23" s="84">
        <f t="shared" si="4"/>
        <v>0</v>
      </c>
      <c r="E23" s="84"/>
      <c r="F23" s="84"/>
      <c r="G23" s="84">
        <f t="shared" si="5"/>
        <v>0</v>
      </c>
    </row>
    <row r="24" spans="1:7">
      <c r="A24" s="18" t="s">
        <v>96</v>
      </c>
      <c r="B24" s="84"/>
      <c r="C24" s="84"/>
      <c r="D24" s="84">
        <f t="shared" si="4"/>
        <v>0</v>
      </c>
      <c r="E24" s="84"/>
      <c r="F24" s="84"/>
      <c r="G24" s="84">
        <f t="shared" si="5"/>
        <v>0</v>
      </c>
    </row>
    <row r="25" spans="1:7">
      <c r="A25" s="18" t="s">
        <v>97</v>
      </c>
      <c r="B25" s="84"/>
      <c r="C25" s="84"/>
      <c r="D25" s="84">
        <f t="shared" si="4"/>
        <v>0</v>
      </c>
      <c r="E25" s="84"/>
      <c r="F25" s="84"/>
      <c r="G25" s="84">
        <f t="shared" si="5"/>
        <v>0</v>
      </c>
    </row>
    <row r="26" spans="1:7">
      <c r="A26" s="18" t="s">
        <v>98</v>
      </c>
      <c r="B26" s="84"/>
      <c r="C26" s="84"/>
      <c r="D26" s="84">
        <f t="shared" si="4"/>
        <v>0</v>
      </c>
      <c r="E26" s="84"/>
      <c r="F26" s="84"/>
      <c r="G26" s="84">
        <f t="shared" si="5"/>
        <v>0</v>
      </c>
    </row>
    <row r="27" spans="1:7">
      <c r="A27" s="18" t="s">
        <v>99</v>
      </c>
      <c r="B27" s="84"/>
      <c r="C27" s="84"/>
      <c r="D27" s="84">
        <f t="shared" si="4"/>
        <v>0</v>
      </c>
      <c r="E27" s="84"/>
      <c r="F27" s="84"/>
      <c r="G27" s="84">
        <f t="shared" si="5"/>
        <v>0</v>
      </c>
    </row>
    <row r="28" spans="1:7">
      <c r="A28" s="17" t="s">
        <v>100</v>
      </c>
      <c r="B28" s="85"/>
      <c r="C28" s="85"/>
      <c r="D28" s="84">
        <f t="shared" si="4"/>
        <v>0</v>
      </c>
      <c r="E28" s="84"/>
      <c r="F28" s="84"/>
      <c r="G28" s="84">
        <f t="shared" si="5"/>
        <v>0</v>
      </c>
    </row>
    <row r="29" spans="1:7">
      <c r="A29" s="15" t="s">
        <v>87</v>
      </c>
      <c r="B29" s="86">
        <f>B9+B19</f>
        <v>784568697.45999992</v>
      </c>
      <c r="C29" s="86">
        <f t="shared" ref="C29:F29" si="6">C9+C19</f>
        <v>125477758.28</v>
      </c>
      <c r="D29" s="86">
        <f>B29+C29</f>
        <v>910046455.73999989</v>
      </c>
      <c r="E29" s="86">
        <f t="shared" si="6"/>
        <v>200382492.62</v>
      </c>
      <c r="F29" s="86">
        <f t="shared" si="6"/>
        <v>106265849.12</v>
      </c>
      <c r="G29" s="86">
        <f>D29-E29</f>
        <v>709663963.11999989</v>
      </c>
    </row>
    <row r="30" spans="1:7">
      <c r="A30" s="16"/>
      <c r="B30" s="87"/>
      <c r="C30" s="87"/>
      <c r="D30" s="87"/>
      <c r="E30" s="87"/>
      <c r="F30" s="87"/>
      <c r="G30" s="87"/>
    </row>
    <row r="31" spans="1:7">
      <c r="A31" s="13"/>
      <c r="B31" s="12"/>
      <c r="C31" s="12"/>
      <c r="D31" s="12"/>
      <c r="E31" s="12"/>
      <c r="F31" s="12"/>
      <c r="G31" s="1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B9" sqref="B9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72" t="s">
        <v>102</v>
      </c>
      <c r="B1" s="273"/>
      <c r="C1" s="273"/>
      <c r="D1" s="273"/>
      <c r="E1" s="273"/>
      <c r="F1" s="273"/>
      <c r="G1" s="273"/>
    </row>
    <row r="2" spans="1:8">
      <c r="A2" s="245" t="s">
        <v>337</v>
      </c>
      <c r="B2" s="246"/>
      <c r="C2" s="246"/>
      <c r="D2" s="246"/>
      <c r="E2" s="246"/>
      <c r="F2" s="246"/>
      <c r="G2" s="247"/>
    </row>
    <row r="3" spans="1:8">
      <c r="A3" s="248" t="s">
        <v>103</v>
      </c>
      <c r="B3" s="249"/>
      <c r="C3" s="249"/>
      <c r="D3" s="249"/>
      <c r="E3" s="249"/>
      <c r="F3" s="249"/>
      <c r="G3" s="250"/>
    </row>
    <row r="4" spans="1:8">
      <c r="A4" s="248" t="s">
        <v>104</v>
      </c>
      <c r="B4" s="249"/>
      <c r="C4" s="249"/>
      <c r="D4" s="249"/>
      <c r="E4" s="249"/>
      <c r="F4" s="249"/>
      <c r="G4" s="250"/>
    </row>
    <row r="5" spans="1:8">
      <c r="A5" s="251" t="s">
        <v>338</v>
      </c>
      <c r="B5" s="252"/>
      <c r="C5" s="252"/>
      <c r="D5" s="252"/>
      <c r="E5" s="252"/>
      <c r="F5" s="252"/>
      <c r="G5" s="253"/>
    </row>
    <row r="6" spans="1:8">
      <c r="A6" s="254" t="s">
        <v>3</v>
      </c>
      <c r="B6" s="255"/>
      <c r="C6" s="255"/>
      <c r="D6" s="255"/>
      <c r="E6" s="255"/>
      <c r="F6" s="255"/>
      <c r="G6" s="256"/>
    </row>
    <row r="7" spans="1:8">
      <c r="A7" s="249" t="s">
        <v>4</v>
      </c>
      <c r="B7" s="254" t="s">
        <v>5</v>
      </c>
      <c r="C7" s="255"/>
      <c r="D7" s="255"/>
      <c r="E7" s="255"/>
      <c r="F7" s="256"/>
      <c r="G7" s="265" t="s">
        <v>105</v>
      </c>
    </row>
    <row r="8" spans="1:8" ht="30">
      <c r="A8" s="249"/>
      <c r="B8" s="22" t="s">
        <v>7</v>
      </c>
      <c r="C8" s="21" t="s">
        <v>106</v>
      </c>
      <c r="D8" s="22" t="s">
        <v>9</v>
      </c>
      <c r="E8" s="22" t="s">
        <v>10</v>
      </c>
      <c r="F8" s="23" t="s">
        <v>92</v>
      </c>
      <c r="G8" s="264"/>
    </row>
    <row r="9" spans="1:8">
      <c r="A9" s="25" t="s">
        <v>107</v>
      </c>
      <c r="B9" s="77">
        <f>B10+B19+B27+B37</f>
        <v>539692413.80999994</v>
      </c>
      <c r="C9" s="77">
        <f t="shared" ref="C9:G9" si="0">C10+C19+C27+C37</f>
        <v>31411288.370000001</v>
      </c>
      <c r="D9" s="77">
        <f t="shared" si="0"/>
        <v>571103702.17999995</v>
      </c>
      <c r="E9" s="77">
        <f t="shared" si="0"/>
        <v>108087309.56</v>
      </c>
      <c r="F9" s="77">
        <f t="shared" si="0"/>
        <v>105354826.84</v>
      </c>
      <c r="G9" s="77">
        <f t="shared" si="0"/>
        <v>463016392.62</v>
      </c>
    </row>
    <row r="10" spans="1:8">
      <c r="A10" s="26" t="s">
        <v>108</v>
      </c>
      <c r="B10" s="78">
        <f>SUM(B11:B18)</f>
        <v>357785163.01999998</v>
      </c>
      <c r="C10" s="78">
        <f t="shared" ref="C10:G10" si="1">SUM(C11:C18)</f>
        <v>-5762736.950000003</v>
      </c>
      <c r="D10" s="78">
        <f t="shared" si="1"/>
        <v>352022426.06999993</v>
      </c>
      <c r="E10" s="78">
        <f t="shared" si="1"/>
        <v>54022062.460000008</v>
      </c>
      <c r="F10" s="78">
        <f t="shared" si="1"/>
        <v>53158442.75</v>
      </c>
      <c r="G10" s="78">
        <f t="shared" si="1"/>
        <v>298000363.61000001</v>
      </c>
    </row>
    <row r="11" spans="1:8">
      <c r="A11" s="30" t="s">
        <v>109</v>
      </c>
      <c r="B11" s="78"/>
      <c r="C11" s="78"/>
      <c r="D11" s="78">
        <f>B11+C11</f>
        <v>0</v>
      </c>
      <c r="E11" s="78"/>
      <c r="F11" s="78"/>
      <c r="G11" s="78">
        <f>D11-E11</f>
        <v>0</v>
      </c>
      <c r="H11" s="65" t="s">
        <v>281</v>
      </c>
    </row>
    <row r="12" spans="1:8">
      <c r="A12" s="30" t="s">
        <v>110</v>
      </c>
      <c r="B12" s="78"/>
      <c r="C12" s="78"/>
      <c r="D12" s="78">
        <f t="shared" ref="D12:D18" si="2">B12+C12</f>
        <v>0</v>
      </c>
      <c r="E12" s="78"/>
      <c r="F12" s="78"/>
      <c r="G12" s="78">
        <f t="shared" ref="G12:G18" si="3">D12-E12</f>
        <v>0</v>
      </c>
      <c r="H12" s="65" t="s">
        <v>282</v>
      </c>
    </row>
    <row r="13" spans="1:8">
      <c r="A13" s="30" t="s">
        <v>111</v>
      </c>
      <c r="B13" s="95">
        <v>45314899.200000003</v>
      </c>
      <c r="C13" s="95">
        <v>8198978.6799999997</v>
      </c>
      <c r="D13" s="78">
        <f t="shared" si="2"/>
        <v>53513877.880000003</v>
      </c>
      <c r="E13" s="95">
        <v>12031491.689999999</v>
      </c>
      <c r="F13" s="95">
        <v>11642414.76</v>
      </c>
      <c r="G13" s="78">
        <f t="shared" si="3"/>
        <v>41482386.190000005</v>
      </c>
      <c r="H13" s="65" t="s">
        <v>283</v>
      </c>
    </row>
    <row r="14" spans="1:8">
      <c r="A14" s="30" t="s">
        <v>112</v>
      </c>
      <c r="B14" s="78"/>
      <c r="C14" s="78"/>
      <c r="D14" s="78">
        <f t="shared" si="2"/>
        <v>0</v>
      </c>
      <c r="E14" s="78"/>
      <c r="F14" s="78"/>
      <c r="G14" s="78">
        <f t="shared" si="3"/>
        <v>0</v>
      </c>
      <c r="H14" s="65" t="s">
        <v>284</v>
      </c>
    </row>
    <row r="15" spans="1:8">
      <c r="A15" s="30" t="s">
        <v>113</v>
      </c>
      <c r="B15" s="95">
        <v>119985503.27</v>
      </c>
      <c r="C15" s="95">
        <v>-10678580.23</v>
      </c>
      <c r="D15" s="78">
        <f t="shared" si="2"/>
        <v>109306923.03999999</v>
      </c>
      <c r="E15" s="95">
        <v>20699266.510000002</v>
      </c>
      <c r="F15" s="95">
        <v>20688492.43</v>
      </c>
      <c r="G15" s="78">
        <f t="shared" si="3"/>
        <v>88607656.529999986</v>
      </c>
      <c r="H15" s="65" t="s">
        <v>285</v>
      </c>
    </row>
    <row r="16" spans="1:8">
      <c r="A16" s="30" t="s">
        <v>114</v>
      </c>
      <c r="B16" s="78"/>
      <c r="C16" s="78"/>
      <c r="D16" s="78">
        <f t="shared" si="2"/>
        <v>0</v>
      </c>
      <c r="E16" s="78"/>
      <c r="F16" s="78"/>
      <c r="G16" s="78">
        <f t="shared" si="3"/>
        <v>0</v>
      </c>
      <c r="H16" s="65" t="s">
        <v>286</v>
      </c>
    </row>
    <row r="17" spans="1:8">
      <c r="A17" s="30" t="s">
        <v>115</v>
      </c>
      <c r="B17" s="95">
        <v>141231108.13999999</v>
      </c>
      <c r="C17" s="95">
        <v>-38428922.810000002</v>
      </c>
      <c r="D17" s="78">
        <f t="shared" si="2"/>
        <v>102802185.32999998</v>
      </c>
      <c r="E17" s="95">
        <v>7214062.7300000004</v>
      </c>
      <c r="F17" s="95">
        <v>7211255.2300000004</v>
      </c>
      <c r="G17" s="78">
        <f t="shared" si="3"/>
        <v>95588122.599999979</v>
      </c>
      <c r="H17" s="65" t="s">
        <v>287</v>
      </c>
    </row>
    <row r="18" spans="1:8">
      <c r="A18" s="30" t="s">
        <v>116</v>
      </c>
      <c r="B18" s="95">
        <v>51253652.409999996</v>
      </c>
      <c r="C18" s="95">
        <v>35145787.409999996</v>
      </c>
      <c r="D18" s="78">
        <f t="shared" si="2"/>
        <v>86399439.819999993</v>
      </c>
      <c r="E18" s="95">
        <v>14077241.529999999</v>
      </c>
      <c r="F18" s="95">
        <v>13616280.33</v>
      </c>
      <c r="G18" s="78">
        <f t="shared" si="3"/>
        <v>72322198.289999992</v>
      </c>
      <c r="H18" s="65" t="s">
        <v>288</v>
      </c>
    </row>
    <row r="19" spans="1:8">
      <c r="A19" s="26" t="s">
        <v>117</v>
      </c>
      <c r="B19" s="78">
        <f>SUM(B20:B26)</f>
        <v>109309798.73999998</v>
      </c>
      <c r="C19" s="78">
        <f t="shared" ref="C19:G19" si="4">SUM(C20:C26)</f>
        <v>34900834.440000005</v>
      </c>
      <c r="D19" s="78">
        <f t="shared" si="4"/>
        <v>144210633.18000001</v>
      </c>
      <c r="E19" s="78">
        <f t="shared" si="4"/>
        <v>35139600.57</v>
      </c>
      <c r="F19" s="78">
        <f t="shared" si="4"/>
        <v>33995522.060000002</v>
      </c>
      <c r="G19" s="78">
        <f t="shared" si="4"/>
        <v>109071032.61</v>
      </c>
    </row>
    <row r="20" spans="1:8">
      <c r="A20" s="30" t="s">
        <v>118</v>
      </c>
      <c r="B20" s="95">
        <v>6337591.2400000002</v>
      </c>
      <c r="C20" s="95">
        <v>-1864896.66</v>
      </c>
      <c r="D20" s="78">
        <f t="shared" ref="D20:D26" si="5">B20+C20</f>
        <v>4472694.58</v>
      </c>
      <c r="E20" s="95">
        <v>886139.81</v>
      </c>
      <c r="F20" s="95">
        <v>863810.35</v>
      </c>
      <c r="G20" s="78">
        <f t="shared" ref="G20:G26" si="6">D20-E20</f>
        <v>3586554.77</v>
      </c>
      <c r="H20" s="66" t="s">
        <v>289</v>
      </c>
    </row>
    <row r="21" spans="1:8">
      <c r="A21" s="30" t="s">
        <v>119</v>
      </c>
      <c r="B21" s="95">
        <v>79053355.939999998</v>
      </c>
      <c r="C21" s="95">
        <v>22618644.199999999</v>
      </c>
      <c r="D21" s="78">
        <f t="shared" si="5"/>
        <v>101672000.14</v>
      </c>
      <c r="E21" s="95">
        <v>28662003.670000002</v>
      </c>
      <c r="F21" s="95">
        <v>27663314.91</v>
      </c>
      <c r="G21" s="78">
        <f t="shared" si="6"/>
        <v>73009996.469999999</v>
      </c>
      <c r="H21" s="66" t="s">
        <v>290</v>
      </c>
    </row>
    <row r="22" spans="1:8">
      <c r="A22" s="30" t="s">
        <v>120</v>
      </c>
      <c r="B22" s="78"/>
      <c r="C22" s="78"/>
      <c r="D22" s="78">
        <f t="shared" si="5"/>
        <v>0</v>
      </c>
      <c r="E22" s="78"/>
      <c r="F22" s="78"/>
      <c r="G22" s="78">
        <f t="shared" si="6"/>
        <v>0</v>
      </c>
      <c r="H22" s="66" t="s">
        <v>291</v>
      </c>
    </row>
    <row r="23" spans="1:8">
      <c r="A23" s="30" t="s">
        <v>121</v>
      </c>
      <c r="B23" s="95">
        <v>20518087.329999998</v>
      </c>
      <c r="C23" s="95">
        <v>13828623.42</v>
      </c>
      <c r="D23" s="78">
        <f t="shared" si="5"/>
        <v>34346710.75</v>
      </c>
      <c r="E23" s="95">
        <v>4936882.88</v>
      </c>
      <c r="F23" s="95">
        <v>4853373.3899999997</v>
      </c>
      <c r="G23" s="78">
        <f t="shared" si="6"/>
        <v>29409827.870000001</v>
      </c>
      <c r="H23" s="66" t="s">
        <v>292</v>
      </c>
    </row>
    <row r="24" spans="1:8">
      <c r="A24" s="30" t="s">
        <v>122</v>
      </c>
      <c r="B24" s="95">
        <v>1476285.57</v>
      </c>
      <c r="C24" s="95">
        <v>340689.67</v>
      </c>
      <c r="D24" s="78">
        <f t="shared" si="5"/>
        <v>1816975.24</v>
      </c>
      <c r="E24" s="95">
        <v>288553.11</v>
      </c>
      <c r="F24" s="95">
        <v>261982.71</v>
      </c>
      <c r="G24" s="78">
        <f t="shared" si="6"/>
        <v>1528422.13</v>
      </c>
      <c r="H24" s="66" t="s">
        <v>293</v>
      </c>
    </row>
    <row r="25" spans="1:8">
      <c r="A25" s="30" t="s">
        <v>123</v>
      </c>
      <c r="B25" s="78"/>
      <c r="C25" s="78"/>
      <c r="D25" s="78">
        <f t="shared" si="5"/>
        <v>0</v>
      </c>
      <c r="E25" s="78"/>
      <c r="F25" s="78"/>
      <c r="G25" s="78">
        <f t="shared" si="6"/>
        <v>0</v>
      </c>
      <c r="H25" s="66" t="s">
        <v>294</v>
      </c>
    </row>
    <row r="26" spans="1:8">
      <c r="A26" s="30" t="s">
        <v>124</v>
      </c>
      <c r="B26" s="95">
        <v>1924478.66</v>
      </c>
      <c r="C26" s="95">
        <v>-22226.19</v>
      </c>
      <c r="D26" s="78">
        <f t="shared" si="5"/>
        <v>1902252.47</v>
      </c>
      <c r="E26" s="95">
        <v>366021.1</v>
      </c>
      <c r="F26" s="95">
        <v>353040.7</v>
      </c>
      <c r="G26" s="78">
        <f t="shared" si="6"/>
        <v>1536231.37</v>
      </c>
      <c r="H26" s="66" t="s">
        <v>295</v>
      </c>
    </row>
    <row r="27" spans="1:8">
      <c r="A27" s="26" t="s">
        <v>125</v>
      </c>
      <c r="B27" s="78">
        <f>SUM(B28:B36)</f>
        <v>72597452.049999997</v>
      </c>
      <c r="C27" s="78">
        <f t="shared" ref="C27:G27" si="7">SUM(C28:C36)</f>
        <v>2273190.88</v>
      </c>
      <c r="D27" s="78">
        <f t="shared" si="7"/>
        <v>74870642.929999992</v>
      </c>
      <c r="E27" s="78">
        <f t="shared" si="7"/>
        <v>18925646.529999997</v>
      </c>
      <c r="F27" s="78">
        <f t="shared" si="7"/>
        <v>18200862.030000001</v>
      </c>
      <c r="G27" s="78">
        <f t="shared" si="7"/>
        <v>55944996.399999999</v>
      </c>
    </row>
    <row r="28" spans="1:8">
      <c r="A28" s="32" t="s">
        <v>126</v>
      </c>
      <c r="B28" s="95">
        <v>59291576.329999998</v>
      </c>
      <c r="C28" s="95">
        <v>-2842312.7</v>
      </c>
      <c r="D28" s="78">
        <f t="shared" ref="D28:D36" si="8">B28+C28</f>
        <v>56449263.629999995</v>
      </c>
      <c r="E28" s="95">
        <v>15135087.91</v>
      </c>
      <c r="F28" s="95">
        <v>14505949.640000001</v>
      </c>
      <c r="G28" s="78">
        <f t="shared" ref="G28:G36" si="9">D28-E28</f>
        <v>41314175.719999999</v>
      </c>
      <c r="H28" s="67" t="s">
        <v>296</v>
      </c>
    </row>
    <row r="29" spans="1:8">
      <c r="A29" s="30" t="s">
        <v>127</v>
      </c>
      <c r="B29" s="95">
        <v>11660045.380000001</v>
      </c>
      <c r="C29" s="95">
        <v>1871735.79</v>
      </c>
      <c r="D29" s="78">
        <f t="shared" si="8"/>
        <v>13531781.170000002</v>
      </c>
      <c r="E29" s="95">
        <v>2854365.79</v>
      </c>
      <c r="F29" s="95">
        <v>2770565.54</v>
      </c>
      <c r="G29" s="78">
        <f t="shared" si="9"/>
        <v>10677415.380000003</v>
      </c>
      <c r="H29" s="67" t="s">
        <v>297</v>
      </c>
    </row>
    <row r="30" spans="1:8">
      <c r="A30" s="30" t="s">
        <v>128</v>
      </c>
      <c r="B30" s="78"/>
      <c r="C30" s="78"/>
      <c r="D30" s="78">
        <f t="shared" si="8"/>
        <v>0</v>
      </c>
      <c r="E30" s="78"/>
      <c r="F30" s="78"/>
      <c r="G30" s="78">
        <f t="shared" si="9"/>
        <v>0</v>
      </c>
      <c r="H30" s="67" t="s">
        <v>298</v>
      </c>
    </row>
    <row r="31" spans="1:8">
      <c r="A31" s="30" t="s">
        <v>129</v>
      </c>
      <c r="B31" s="78"/>
      <c r="C31" s="78"/>
      <c r="D31" s="78">
        <f t="shared" si="8"/>
        <v>0</v>
      </c>
      <c r="E31" s="78"/>
      <c r="F31" s="78"/>
      <c r="G31" s="78">
        <f t="shared" si="9"/>
        <v>0</v>
      </c>
      <c r="H31" s="67" t="s">
        <v>299</v>
      </c>
    </row>
    <row r="32" spans="1:8">
      <c r="A32" s="30" t="s">
        <v>130</v>
      </c>
      <c r="B32" s="95">
        <v>0</v>
      </c>
      <c r="C32" s="95">
        <v>584191.25</v>
      </c>
      <c r="D32" s="78">
        <f t="shared" si="8"/>
        <v>584191.25</v>
      </c>
      <c r="E32" s="95">
        <v>0</v>
      </c>
      <c r="F32" s="95">
        <v>0</v>
      </c>
      <c r="G32" s="78">
        <f t="shared" si="9"/>
        <v>584191.25</v>
      </c>
      <c r="H32" s="67" t="s">
        <v>300</v>
      </c>
    </row>
    <row r="33" spans="1:8">
      <c r="A33" s="30" t="s">
        <v>131</v>
      </c>
      <c r="B33" s="78"/>
      <c r="C33" s="78"/>
      <c r="D33" s="78">
        <f t="shared" si="8"/>
        <v>0</v>
      </c>
      <c r="E33" s="78"/>
      <c r="F33" s="78"/>
      <c r="G33" s="78">
        <f t="shared" si="9"/>
        <v>0</v>
      </c>
      <c r="H33" s="67" t="s">
        <v>301</v>
      </c>
    </row>
    <row r="34" spans="1:8">
      <c r="A34" s="30" t="s">
        <v>132</v>
      </c>
      <c r="B34" s="95">
        <v>1645830.34</v>
      </c>
      <c r="C34" s="95">
        <v>2659576.54</v>
      </c>
      <c r="D34" s="78">
        <f t="shared" si="8"/>
        <v>4305406.88</v>
      </c>
      <c r="E34" s="95">
        <v>936192.83</v>
      </c>
      <c r="F34" s="95">
        <v>924346.85</v>
      </c>
      <c r="G34" s="78">
        <f t="shared" si="9"/>
        <v>3369214.05</v>
      </c>
      <c r="H34" s="67" t="s">
        <v>302</v>
      </c>
    </row>
    <row r="35" spans="1:8">
      <c r="A35" s="30" t="s">
        <v>133</v>
      </c>
      <c r="B35" s="78"/>
      <c r="C35" s="78"/>
      <c r="D35" s="78">
        <f t="shared" si="8"/>
        <v>0</v>
      </c>
      <c r="E35" s="78"/>
      <c r="F35" s="78"/>
      <c r="G35" s="78">
        <f t="shared" si="9"/>
        <v>0</v>
      </c>
      <c r="H35" s="67" t="s">
        <v>303</v>
      </c>
    </row>
    <row r="36" spans="1:8">
      <c r="A36" s="30" t="s">
        <v>134</v>
      </c>
      <c r="B36" s="78"/>
      <c r="C36" s="78"/>
      <c r="D36" s="78">
        <f t="shared" si="8"/>
        <v>0</v>
      </c>
      <c r="E36" s="78"/>
      <c r="F36" s="78"/>
      <c r="G36" s="78">
        <f t="shared" si="9"/>
        <v>0</v>
      </c>
      <c r="H36" s="67" t="s">
        <v>304</v>
      </c>
    </row>
    <row r="37" spans="1:8" ht="30">
      <c r="A37" s="31" t="s">
        <v>135</v>
      </c>
      <c r="B37" s="78">
        <f>SUM(B38:B41)</f>
        <v>0</v>
      </c>
      <c r="C37" s="78">
        <f t="shared" ref="C37:G37" si="10">SUM(C38:C41)</f>
        <v>0</v>
      </c>
      <c r="D37" s="78">
        <f t="shared" si="10"/>
        <v>0</v>
      </c>
      <c r="E37" s="78">
        <f t="shared" si="10"/>
        <v>0</v>
      </c>
      <c r="F37" s="78">
        <f t="shared" si="10"/>
        <v>0</v>
      </c>
      <c r="G37" s="78">
        <f t="shared" si="10"/>
        <v>0</v>
      </c>
    </row>
    <row r="38" spans="1:8" ht="30">
      <c r="A38" s="32" t="s">
        <v>136</v>
      </c>
      <c r="B38" s="78"/>
      <c r="C38" s="78"/>
      <c r="D38" s="78">
        <f t="shared" ref="D38:D41" si="11">B38+C38</f>
        <v>0</v>
      </c>
      <c r="E38" s="78"/>
      <c r="F38" s="78"/>
      <c r="G38" s="78">
        <f t="shared" ref="G38:G41" si="12">D38-E38</f>
        <v>0</v>
      </c>
      <c r="H38" s="68" t="s">
        <v>305</v>
      </c>
    </row>
    <row r="39" spans="1:8" ht="30">
      <c r="A39" s="32" t="s">
        <v>137</v>
      </c>
      <c r="B39" s="78"/>
      <c r="C39" s="78"/>
      <c r="D39" s="78">
        <f t="shared" si="11"/>
        <v>0</v>
      </c>
      <c r="E39" s="78"/>
      <c r="F39" s="78"/>
      <c r="G39" s="78">
        <f t="shared" si="12"/>
        <v>0</v>
      </c>
      <c r="H39" s="68" t="s">
        <v>306</v>
      </c>
    </row>
    <row r="40" spans="1:8">
      <c r="A40" s="32" t="s">
        <v>138</v>
      </c>
      <c r="B40" s="78"/>
      <c r="C40" s="78"/>
      <c r="D40" s="78">
        <f t="shared" si="11"/>
        <v>0</v>
      </c>
      <c r="E40" s="78"/>
      <c r="F40" s="78"/>
      <c r="G40" s="78">
        <f t="shared" si="12"/>
        <v>0</v>
      </c>
      <c r="H40" s="68" t="s">
        <v>307</v>
      </c>
    </row>
    <row r="41" spans="1:8">
      <c r="A41" s="32" t="s">
        <v>139</v>
      </c>
      <c r="B41" s="78"/>
      <c r="C41" s="78"/>
      <c r="D41" s="78">
        <f t="shared" si="11"/>
        <v>0</v>
      </c>
      <c r="E41" s="78"/>
      <c r="F41" s="78"/>
      <c r="G41" s="78">
        <f t="shared" si="12"/>
        <v>0</v>
      </c>
      <c r="H41" s="68" t="s">
        <v>308</v>
      </c>
    </row>
    <row r="42" spans="1:8">
      <c r="A42" s="32"/>
      <c r="B42" s="78"/>
      <c r="C42" s="78"/>
      <c r="D42" s="78"/>
      <c r="E42" s="78"/>
      <c r="F42" s="78"/>
      <c r="G42" s="78"/>
    </row>
    <row r="43" spans="1:8">
      <c r="A43" s="28" t="s">
        <v>140</v>
      </c>
      <c r="B43" s="79">
        <f>B44+B53+B61+B71</f>
        <v>244876283.65000001</v>
      </c>
      <c r="C43" s="79">
        <f t="shared" ref="C43:G43" si="13">C44+C53+C61+C71</f>
        <v>94066469.909999996</v>
      </c>
      <c r="D43" s="79">
        <f t="shared" si="13"/>
        <v>338942753.56</v>
      </c>
      <c r="E43" s="79">
        <f t="shared" si="13"/>
        <v>92295183.060000002</v>
      </c>
      <c r="F43" s="79">
        <f t="shared" si="13"/>
        <v>89875095.799999997</v>
      </c>
      <c r="G43" s="79">
        <f t="shared" si="13"/>
        <v>246647570.5</v>
      </c>
    </row>
    <row r="44" spans="1:8">
      <c r="A44" s="26" t="s">
        <v>141</v>
      </c>
      <c r="B44" s="78">
        <f>SUM(B45:B52)</f>
        <v>83723354.24000001</v>
      </c>
      <c r="C44" s="78">
        <f t="shared" ref="C44:G44" si="14">SUM(C45:C52)</f>
        <v>-3184892.24</v>
      </c>
      <c r="D44" s="78">
        <f t="shared" si="14"/>
        <v>80538462</v>
      </c>
      <c r="E44" s="78">
        <f t="shared" si="14"/>
        <v>23052468.259999998</v>
      </c>
      <c r="F44" s="78">
        <f t="shared" si="14"/>
        <v>20822899.109999999</v>
      </c>
      <c r="G44" s="78">
        <f t="shared" si="14"/>
        <v>57485993.739999995</v>
      </c>
    </row>
    <row r="45" spans="1:8">
      <c r="A45" s="32" t="s">
        <v>109</v>
      </c>
      <c r="B45" s="78"/>
      <c r="C45" s="78"/>
      <c r="D45" s="78">
        <f t="shared" ref="D45:D52" si="15">B45+C45</f>
        <v>0</v>
      </c>
      <c r="E45" s="78"/>
      <c r="F45" s="78"/>
      <c r="G45" s="78">
        <f t="shared" ref="G45:G52" si="16">D45-E45</f>
        <v>0</v>
      </c>
      <c r="H45" s="69" t="s">
        <v>309</v>
      </c>
    </row>
    <row r="46" spans="1:8">
      <c r="A46" s="32" t="s">
        <v>110</v>
      </c>
      <c r="B46" s="78"/>
      <c r="C46" s="78"/>
      <c r="D46" s="78">
        <f t="shared" si="15"/>
        <v>0</v>
      </c>
      <c r="E46" s="78"/>
      <c r="F46" s="78"/>
      <c r="G46" s="78">
        <f t="shared" si="16"/>
        <v>0</v>
      </c>
      <c r="H46" s="69" t="s">
        <v>310</v>
      </c>
    </row>
    <row r="47" spans="1:8">
      <c r="A47" s="32" t="s">
        <v>111</v>
      </c>
      <c r="B47" s="95">
        <v>0</v>
      </c>
      <c r="C47" s="95">
        <v>0</v>
      </c>
      <c r="D47" s="78">
        <f t="shared" si="15"/>
        <v>0</v>
      </c>
      <c r="E47" s="95">
        <v>440800</v>
      </c>
      <c r="F47" s="95">
        <v>0</v>
      </c>
      <c r="G47" s="78">
        <f t="shared" si="16"/>
        <v>-440800</v>
      </c>
      <c r="H47" s="69" t="s">
        <v>311</v>
      </c>
    </row>
    <row r="48" spans="1:8">
      <c r="A48" s="32" t="s">
        <v>112</v>
      </c>
      <c r="B48" s="78"/>
      <c r="C48" s="78"/>
      <c r="D48" s="78">
        <f t="shared" si="15"/>
        <v>0</v>
      </c>
      <c r="E48" s="78"/>
      <c r="F48" s="78"/>
      <c r="G48" s="78">
        <f t="shared" si="16"/>
        <v>0</v>
      </c>
      <c r="H48" s="69" t="s">
        <v>312</v>
      </c>
    </row>
    <row r="49" spans="1:8">
      <c r="A49" s="32" t="s">
        <v>113</v>
      </c>
      <c r="B49" s="95">
        <v>64285754.240000002</v>
      </c>
      <c r="C49" s="95">
        <v>-2024940.01</v>
      </c>
      <c r="D49" s="78">
        <f t="shared" si="15"/>
        <v>62260814.230000004</v>
      </c>
      <c r="E49" s="95">
        <v>17903739.949999999</v>
      </c>
      <c r="F49" s="95">
        <v>17668317.949999999</v>
      </c>
      <c r="G49" s="78">
        <f t="shared" si="16"/>
        <v>44357074.280000001</v>
      </c>
      <c r="H49" s="69" t="s">
        <v>313</v>
      </c>
    </row>
    <row r="50" spans="1:8">
      <c r="A50" s="32" t="s">
        <v>114</v>
      </c>
      <c r="B50" s="78"/>
      <c r="C50" s="78"/>
      <c r="D50" s="78">
        <f t="shared" si="15"/>
        <v>0</v>
      </c>
      <c r="E50" s="78"/>
      <c r="F50" s="78"/>
      <c r="G50" s="78">
        <f t="shared" si="16"/>
        <v>0</v>
      </c>
      <c r="H50" s="69" t="s">
        <v>314</v>
      </c>
    </row>
    <row r="51" spans="1:8">
      <c r="A51" s="32" t="s">
        <v>115</v>
      </c>
      <c r="B51" s="95">
        <v>0</v>
      </c>
      <c r="C51" s="95">
        <v>526990.96</v>
      </c>
      <c r="D51" s="78">
        <f t="shared" si="15"/>
        <v>526990.96</v>
      </c>
      <c r="E51" s="95">
        <v>309605.48</v>
      </c>
      <c r="F51" s="95">
        <v>200912.74</v>
      </c>
      <c r="G51" s="78">
        <f t="shared" si="16"/>
        <v>217385.47999999998</v>
      </c>
      <c r="H51" s="69" t="s">
        <v>315</v>
      </c>
    </row>
    <row r="52" spans="1:8">
      <c r="A52" s="32" t="s">
        <v>116</v>
      </c>
      <c r="B52" s="95">
        <v>19437600</v>
      </c>
      <c r="C52" s="95">
        <v>-1686943.19</v>
      </c>
      <c r="D52" s="78">
        <f t="shared" si="15"/>
        <v>17750656.809999999</v>
      </c>
      <c r="E52" s="95">
        <v>4398322.83</v>
      </c>
      <c r="F52" s="95">
        <v>2953668.42</v>
      </c>
      <c r="G52" s="78">
        <f t="shared" si="16"/>
        <v>13352333.979999999</v>
      </c>
      <c r="H52" s="69" t="s">
        <v>316</v>
      </c>
    </row>
    <row r="53" spans="1:8">
      <c r="A53" s="26" t="s">
        <v>117</v>
      </c>
      <c r="B53" s="78">
        <f>SUM(B54:B60)</f>
        <v>156732929.41</v>
      </c>
      <c r="C53" s="78">
        <f t="shared" ref="C53:G53" si="17">SUM(C54:C60)</f>
        <v>90606129.319999993</v>
      </c>
      <c r="D53" s="78">
        <f t="shared" si="17"/>
        <v>247339058.72999999</v>
      </c>
      <c r="E53" s="78">
        <f t="shared" si="17"/>
        <v>67014989.289999999</v>
      </c>
      <c r="F53" s="78">
        <f t="shared" si="17"/>
        <v>66824471.18</v>
      </c>
      <c r="G53" s="78">
        <f t="shared" si="17"/>
        <v>180324069.44</v>
      </c>
    </row>
    <row r="54" spans="1:8">
      <c r="A54" s="32" t="s">
        <v>118</v>
      </c>
      <c r="B54" s="95">
        <v>0</v>
      </c>
      <c r="C54" s="95">
        <v>27850337.940000001</v>
      </c>
      <c r="D54" s="78">
        <f t="shared" ref="D54:D60" si="18">B54+C54</f>
        <v>27850337.940000001</v>
      </c>
      <c r="E54" s="95">
        <v>22654636.969999999</v>
      </c>
      <c r="F54" s="95">
        <v>22654636.969999999</v>
      </c>
      <c r="G54" s="78">
        <f t="shared" ref="G54:G60" si="19">D54-E54</f>
        <v>5195700.9700000025</v>
      </c>
      <c r="H54" s="70" t="s">
        <v>317</v>
      </c>
    </row>
    <row r="55" spans="1:8">
      <c r="A55" s="32" t="s">
        <v>119</v>
      </c>
      <c r="B55" s="95">
        <v>130732929.41</v>
      </c>
      <c r="C55" s="95">
        <v>50379130.689999998</v>
      </c>
      <c r="D55" s="78">
        <f t="shared" si="18"/>
        <v>181112060.09999999</v>
      </c>
      <c r="E55" s="95">
        <v>30554558.030000001</v>
      </c>
      <c r="F55" s="95">
        <v>30364039.920000002</v>
      </c>
      <c r="G55" s="78">
        <f t="shared" si="19"/>
        <v>150557502.06999999</v>
      </c>
      <c r="H55" s="70" t="s">
        <v>318</v>
      </c>
    </row>
    <row r="56" spans="1:8">
      <c r="A56" s="32" t="s">
        <v>120</v>
      </c>
      <c r="B56" s="78"/>
      <c r="C56" s="78"/>
      <c r="D56" s="78">
        <f t="shared" si="18"/>
        <v>0</v>
      </c>
      <c r="E56" s="78"/>
      <c r="F56" s="78"/>
      <c r="G56" s="78">
        <f t="shared" si="19"/>
        <v>0</v>
      </c>
      <c r="H56" s="70" t="s">
        <v>319</v>
      </c>
    </row>
    <row r="57" spans="1:8">
      <c r="A57" s="24" t="s">
        <v>121</v>
      </c>
      <c r="B57" s="95">
        <v>0</v>
      </c>
      <c r="C57" s="95">
        <v>12376660.689999999</v>
      </c>
      <c r="D57" s="78">
        <f t="shared" si="18"/>
        <v>12376660.689999999</v>
      </c>
      <c r="E57" s="95">
        <v>5944026.75</v>
      </c>
      <c r="F57" s="95">
        <v>5944026.75</v>
      </c>
      <c r="G57" s="78">
        <f t="shared" si="19"/>
        <v>6432633.9399999995</v>
      </c>
      <c r="H57" s="70" t="s">
        <v>320</v>
      </c>
    </row>
    <row r="58" spans="1:8">
      <c r="A58" s="32" t="s">
        <v>122</v>
      </c>
      <c r="B58" s="78"/>
      <c r="C58" s="78"/>
      <c r="D58" s="78">
        <f t="shared" si="18"/>
        <v>0</v>
      </c>
      <c r="E58" s="78"/>
      <c r="F58" s="78"/>
      <c r="G58" s="78">
        <f t="shared" si="19"/>
        <v>0</v>
      </c>
      <c r="H58" s="70" t="s">
        <v>321</v>
      </c>
    </row>
    <row r="59" spans="1:8">
      <c r="A59" s="32" t="s">
        <v>123</v>
      </c>
      <c r="B59" s="95">
        <v>23920000</v>
      </c>
      <c r="C59" s="95">
        <v>0</v>
      </c>
      <c r="D59" s="78">
        <f t="shared" si="18"/>
        <v>23920000</v>
      </c>
      <c r="E59" s="95">
        <v>7361767.54</v>
      </c>
      <c r="F59" s="95">
        <v>7361767.54</v>
      </c>
      <c r="G59" s="78">
        <f t="shared" si="19"/>
        <v>16558232.460000001</v>
      </c>
      <c r="H59" s="70" t="s">
        <v>322</v>
      </c>
    </row>
    <row r="60" spans="1:8">
      <c r="A60" s="32" t="s">
        <v>124</v>
      </c>
      <c r="B60" s="95">
        <v>2080000</v>
      </c>
      <c r="C60" s="95">
        <v>0</v>
      </c>
      <c r="D60" s="78">
        <f t="shared" si="18"/>
        <v>2080000</v>
      </c>
      <c r="E60" s="95">
        <v>500000</v>
      </c>
      <c r="F60" s="95">
        <v>500000</v>
      </c>
      <c r="G60" s="78">
        <f t="shared" si="19"/>
        <v>1580000</v>
      </c>
      <c r="H60" s="70" t="s">
        <v>323</v>
      </c>
    </row>
    <row r="61" spans="1:8">
      <c r="A61" s="26" t="s">
        <v>125</v>
      </c>
      <c r="B61" s="78">
        <f>SUM(B62:B70)</f>
        <v>4420000</v>
      </c>
      <c r="C61" s="78">
        <f t="shared" ref="C61:G61" si="20">SUM(C62:C70)</f>
        <v>6645232.8300000001</v>
      </c>
      <c r="D61" s="78">
        <f t="shared" si="20"/>
        <v>11065232.83</v>
      </c>
      <c r="E61" s="78">
        <f t="shared" si="20"/>
        <v>2227725.5099999998</v>
      </c>
      <c r="F61" s="78">
        <f t="shared" si="20"/>
        <v>2227725.5099999998</v>
      </c>
      <c r="G61" s="78">
        <f t="shared" si="20"/>
        <v>8837507.3200000003</v>
      </c>
    </row>
    <row r="62" spans="1:8">
      <c r="A62" s="32" t="s">
        <v>126</v>
      </c>
      <c r="B62" s="95">
        <v>4420000</v>
      </c>
      <c r="C62" s="95">
        <v>3094851.03</v>
      </c>
      <c r="D62" s="78">
        <f t="shared" ref="D62:D70" si="21">B62+C62</f>
        <v>7514851.0299999993</v>
      </c>
      <c r="E62" s="95">
        <v>1428249.63</v>
      </c>
      <c r="F62" s="95">
        <v>1428249.63</v>
      </c>
      <c r="G62" s="78">
        <f t="shared" ref="G62:G70" si="22">D62-E62</f>
        <v>6086601.3999999994</v>
      </c>
      <c r="H62" s="71" t="s">
        <v>324</v>
      </c>
    </row>
    <row r="63" spans="1:8">
      <c r="A63" s="32" t="s">
        <v>127</v>
      </c>
      <c r="B63" s="78"/>
      <c r="C63" s="78"/>
      <c r="D63" s="78">
        <f t="shared" si="21"/>
        <v>0</v>
      </c>
      <c r="E63" s="78"/>
      <c r="F63" s="78"/>
      <c r="G63" s="78">
        <f t="shared" si="22"/>
        <v>0</v>
      </c>
      <c r="H63" s="71" t="s">
        <v>325</v>
      </c>
    </row>
    <row r="64" spans="1:8">
      <c r="A64" s="32" t="s">
        <v>128</v>
      </c>
      <c r="B64" s="95">
        <v>0</v>
      </c>
      <c r="C64" s="95">
        <v>1069229.06</v>
      </c>
      <c r="D64" s="78">
        <f t="shared" si="21"/>
        <v>1069229.06</v>
      </c>
      <c r="E64" s="95">
        <v>626115.04</v>
      </c>
      <c r="F64" s="95">
        <v>626115.04</v>
      </c>
      <c r="G64" s="78">
        <f t="shared" si="22"/>
        <v>443114.02</v>
      </c>
      <c r="H64" s="71" t="s">
        <v>326</v>
      </c>
    </row>
    <row r="65" spans="1:8">
      <c r="A65" s="32" t="s">
        <v>129</v>
      </c>
      <c r="B65" s="78"/>
      <c r="C65" s="78"/>
      <c r="D65" s="78">
        <f t="shared" si="21"/>
        <v>0</v>
      </c>
      <c r="E65" s="78"/>
      <c r="F65" s="78"/>
      <c r="G65" s="78">
        <f t="shared" si="22"/>
        <v>0</v>
      </c>
      <c r="H65" s="71" t="s">
        <v>327</v>
      </c>
    </row>
    <row r="66" spans="1:8">
      <c r="A66" s="32" t="s">
        <v>130</v>
      </c>
      <c r="B66" s="95">
        <v>0</v>
      </c>
      <c r="C66" s="95">
        <v>2307791.9</v>
      </c>
      <c r="D66" s="78">
        <f t="shared" si="21"/>
        <v>2307791.9</v>
      </c>
      <c r="E66" s="95">
        <v>0</v>
      </c>
      <c r="F66" s="95">
        <v>0</v>
      </c>
      <c r="G66" s="78">
        <f t="shared" si="22"/>
        <v>2307791.9</v>
      </c>
      <c r="H66" s="71" t="s">
        <v>328</v>
      </c>
    </row>
    <row r="67" spans="1:8">
      <c r="A67" s="32" t="s">
        <v>131</v>
      </c>
      <c r="B67" s="78"/>
      <c r="C67" s="78"/>
      <c r="D67" s="78">
        <f t="shared" si="21"/>
        <v>0</v>
      </c>
      <c r="E67" s="78"/>
      <c r="F67" s="78"/>
      <c r="G67" s="78">
        <f t="shared" si="22"/>
        <v>0</v>
      </c>
      <c r="H67" s="71" t="s">
        <v>329</v>
      </c>
    </row>
    <row r="68" spans="1:8">
      <c r="A68" s="32" t="s">
        <v>132</v>
      </c>
      <c r="B68" s="95">
        <v>0</v>
      </c>
      <c r="C68" s="95">
        <v>173360.84</v>
      </c>
      <c r="D68" s="78">
        <f t="shared" si="21"/>
        <v>173360.84</v>
      </c>
      <c r="E68" s="95">
        <v>173360.84</v>
      </c>
      <c r="F68" s="95">
        <v>173360.84</v>
      </c>
      <c r="G68" s="78">
        <f t="shared" si="22"/>
        <v>0</v>
      </c>
      <c r="H68" s="71" t="s">
        <v>330</v>
      </c>
    </row>
    <row r="69" spans="1:8">
      <c r="A69" s="32" t="s">
        <v>133</v>
      </c>
      <c r="B69" s="78"/>
      <c r="C69" s="78"/>
      <c r="D69" s="78">
        <f t="shared" si="21"/>
        <v>0</v>
      </c>
      <c r="E69" s="78"/>
      <c r="F69" s="78"/>
      <c r="G69" s="78">
        <f t="shared" si="22"/>
        <v>0</v>
      </c>
      <c r="H69" s="71" t="s">
        <v>331</v>
      </c>
    </row>
    <row r="70" spans="1:8">
      <c r="A70" s="32" t="s">
        <v>134</v>
      </c>
      <c r="B70" s="78"/>
      <c r="C70" s="78"/>
      <c r="D70" s="78">
        <f t="shared" si="21"/>
        <v>0</v>
      </c>
      <c r="E70" s="78"/>
      <c r="F70" s="78"/>
      <c r="G70" s="78">
        <f t="shared" si="22"/>
        <v>0</v>
      </c>
      <c r="H70" s="71" t="s">
        <v>332</v>
      </c>
    </row>
    <row r="71" spans="1:8">
      <c r="A71" s="31" t="s">
        <v>142</v>
      </c>
      <c r="B71" s="80">
        <f>SUM(B72:B75)</f>
        <v>0</v>
      </c>
      <c r="C71" s="80">
        <f t="shared" ref="C71:G71" si="23">SUM(C72:C75)</f>
        <v>0</v>
      </c>
      <c r="D71" s="80">
        <f t="shared" si="23"/>
        <v>0</v>
      </c>
      <c r="E71" s="80">
        <f t="shared" si="23"/>
        <v>0</v>
      </c>
      <c r="F71" s="80">
        <f t="shared" si="23"/>
        <v>0</v>
      </c>
      <c r="G71" s="80">
        <f t="shared" si="23"/>
        <v>0</v>
      </c>
      <c r="H71" s="19"/>
    </row>
    <row r="72" spans="1:8" ht="30">
      <c r="A72" s="32" t="s">
        <v>136</v>
      </c>
      <c r="B72" s="78"/>
      <c r="C72" s="78"/>
      <c r="D72" s="78">
        <f t="shared" ref="D72:D75" si="24">B72+C72</f>
        <v>0</v>
      </c>
      <c r="E72" s="78"/>
      <c r="F72" s="78"/>
      <c r="G72" s="78">
        <f t="shared" ref="G72:G75" si="25">D72-E72</f>
        <v>0</v>
      </c>
      <c r="H72" s="72" t="s">
        <v>333</v>
      </c>
    </row>
    <row r="73" spans="1:8" ht="30">
      <c r="A73" s="32" t="s">
        <v>137</v>
      </c>
      <c r="B73" s="78"/>
      <c r="C73" s="78"/>
      <c r="D73" s="78">
        <f t="shared" si="24"/>
        <v>0</v>
      </c>
      <c r="E73" s="78"/>
      <c r="F73" s="78"/>
      <c r="G73" s="78">
        <f t="shared" si="25"/>
        <v>0</v>
      </c>
      <c r="H73" s="72" t="s">
        <v>334</v>
      </c>
    </row>
    <row r="74" spans="1:8">
      <c r="A74" s="32" t="s">
        <v>138</v>
      </c>
      <c r="B74" s="78"/>
      <c r="C74" s="78"/>
      <c r="D74" s="78">
        <f t="shared" si="24"/>
        <v>0</v>
      </c>
      <c r="E74" s="78"/>
      <c r="F74" s="78"/>
      <c r="G74" s="78">
        <f t="shared" si="25"/>
        <v>0</v>
      </c>
      <c r="H74" s="72" t="s">
        <v>335</v>
      </c>
    </row>
    <row r="75" spans="1:8">
      <c r="A75" s="32" t="s">
        <v>139</v>
      </c>
      <c r="B75" s="78"/>
      <c r="C75" s="78"/>
      <c r="D75" s="78">
        <f t="shared" si="24"/>
        <v>0</v>
      </c>
      <c r="E75" s="78"/>
      <c r="F75" s="78"/>
      <c r="G75" s="78">
        <f t="shared" si="25"/>
        <v>0</v>
      </c>
      <c r="H75" s="72" t="s">
        <v>336</v>
      </c>
    </row>
    <row r="76" spans="1:8">
      <c r="A76" s="27"/>
      <c r="B76" s="81"/>
      <c r="C76" s="81"/>
      <c r="D76" s="81"/>
      <c r="E76" s="81"/>
      <c r="F76" s="81"/>
      <c r="G76" s="81"/>
      <c r="H76" s="19"/>
    </row>
    <row r="77" spans="1:8">
      <c r="A77" s="28" t="s">
        <v>87</v>
      </c>
      <c r="B77" s="79">
        <f>B9+B43</f>
        <v>784568697.45999992</v>
      </c>
      <c r="C77" s="79">
        <f t="shared" ref="C77:G77" si="26">C9+C43</f>
        <v>125477758.28</v>
      </c>
      <c r="D77" s="79">
        <f t="shared" si="26"/>
        <v>910046455.74000001</v>
      </c>
      <c r="E77" s="79">
        <f t="shared" si="26"/>
        <v>200382492.62</v>
      </c>
      <c r="F77" s="79">
        <f t="shared" si="26"/>
        <v>195229922.63999999</v>
      </c>
      <c r="G77" s="79">
        <f t="shared" si="26"/>
        <v>709663963.12</v>
      </c>
      <c r="H77" s="19"/>
    </row>
    <row r="78" spans="1:8">
      <c r="A78" s="29"/>
      <c r="B78" s="82"/>
      <c r="C78" s="82"/>
      <c r="D78" s="82"/>
      <c r="E78" s="82"/>
      <c r="F78" s="82"/>
      <c r="G78" s="82"/>
      <c r="H78" s="20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activeCell="B9" sqref="B9:G34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263" t="s">
        <v>143</v>
      </c>
      <c r="B1" s="262"/>
      <c r="C1" s="262"/>
      <c r="D1" s="262"/>
      <c r="E1" s="262"/>
      <c r="F1" s="262"/>
      <c r="G1" s="262"/>
    </row>
    <row r="2" spans="1:7">
      <c r="A2" s="245" t="s">
        <v>337</v>
      </c>
      <c r="B2" s="246"/>
      <c r="C2" s="246"/>
      <c r="D2" s="246"/>
      <c r="E2" s="246"/>
      <c r="F2" s="246"/>
      <c r="G2" s="247"/>
    </row>
    <row r="3" spans="1:7">
      <c r="A3" s="251" t="s">
        <v>1</v>
      </c>
      <c r="B3" s="252"/>
      <c r="C3" s="252"/>
      <c r="D3" s="252"/>
      <c r="E3" s="252"/>
      <c r="F3" s="252"/>
      <c r="G3" s="253"/>
    </row>
    <row r="4" spans="1:7">
      <c r="A4" s="251" t="s">
        <v>144</v>
      </c>
      <c r="B4" s="252"/>
      <c r="C4" s="252"/>
      <c r="D4" s="252"/>
      <c r="E4" s="252"/>
      <c r="F4" s="252"/>
      <c r="G4" s="253"/>
    </row>
    <row r="5" spans="1:7">
      <c r="A5" s="251" t="s">
        <v>338</v>
      </c>
      <c r="B5" s="252"/>
      <c r="C5" s="252"/>
      <c r="D5" s="252"/>
      <c r="E5" s="252"/>
      <c r="F5" s="252"/>
      <c r="G5" s="253"/>
    </row>
    <row r="6" spans="1:7">
      <c r="A6" s="254" t="s">
        <v>3</v>
      </c>
      <c r="B6" s="255"/>
      <c r="C6" s="255"/>
      <c r="D6" s="255"/>
      <c r="E6" s="255"/>
      <c r="F6" s="255"/>
      <c r="G6" s="256"/>
    </row>
    <row r="7" spans="1:7">
      <c r="A7" s="259" t="s">
        <v>145</v>
      </c>
      <c r="B7" s="264" t="s">
        <v>5</v>
      </c>
      <c r="C7" s="264"/>
      <c r="D7" s="264"/>
      <c r="E7" s="264"/>
      <c r="F7" s="264"/>
      <c r="G7" s="264" t="s">
        <v>6</v>
      </c>
    </row>
    <row r="8" spans="1:7" ht="30">
      <c r="A8" s="260"/>
      <c r="B8" s="34" t="s">
        <v>7</v>
      </c>
      <c r="C8" s="35" t="s">
        <v>106</v>
      </c>
      <c r="D8" s="35" t="s">
        <v>91</v>
      </c>
      <c r="E8" s="35" t="s">
        <v>10</v>
      </c>
      <c r="F8" s="35" t="s">
        <v>92</v>
      </c>
      <c r="G8" s="274"/>
    </row>
    <row r="9" spans="1:7">
      <c r="A9" s="36" t="s">
        <v>146</v>
      </c>
      <c r="B9" s="73">
        <f>B10+B11+B12+B15+B16+B19</f>
        <v>347997405.98000002</v>
      </c>
      <c r="C9" s="73">
        <f t="shared" ref="C9:G9" si="0">C10+C11+C12+C15+C16+C19</f>
        <v>96400</v>
      </c>
      <c r="D9" s="73">
        <f t="shared" si="0"/>
        <v>348093805.98000002</v>
      </c>
      <c r="E9" s="73">
        <f t="shared" si="0"/>
        <v>57897350.509999998</v>
      </c>
      <c r="F9" s="73">
        <f t="shared" si="0"/>
        <v>57897350.509999998</v>
      </c>
      <c r="G9" s="73">
        <f t="shared" si="0"/>
        <v>290196455.47000003</v>
      </c>
    </row>
    <row r="10" spans="1:7">
      <c r="A10" s="37" t="s">
        <v>147</v>
      </c>
      <c r="B10" s="96">
        <v>347997405.98000002</v>
      </c>
      <c r="C10" s="96">
        <v>96400</v>
      </c>
      <c r="D10" s="74">
        <f>B10+C10</f>
        <v>348093805.98000002</v>
      </c>
      <c r="E10" s="96">
        <v>57897350.509999998</v>
      </c>
      <c r="F10" s="96">
        <v>57897350.509999998</v>
      </c>
      <c r="G10" s="74">
        <f>D10-E10</f>
        <v>290196455.47000003</v>
      </c>
    </row>
    <row r="11" spans="1:7">
      <c r="A11" s="37" t="s">
        <v>148</v>
      </c>
      <c r="B11" s="74"/>
      <c r="C11" s="74"/>
      <c r="D11" s="74">
        <f>B11+C11</f>
        <v>0</v>
      </c>
      <c r="E11" s="74"/>
      <c r="F11" s="74"/>
      <c r="G11" s="74">
        <f>D11-E11</f>
        <v>0</v>
      </c>
    </row>
    <row r="12" spans="1:7">
      <c r="A12" s="37" t="s">
        <v>149</v>
      </c>
      <c r="B12" s="74">
        <f>B13+B14</f>
        <v>0</v>
      </c>
      <c r="C12" s="74">
        <f t="shared" ref="C12:G12" si="1">C13+C14</f>
        <v>0</v>
      </c>
      <c r="D12" s="74">
        <f t="shared" si="1"/>
        <v>0</v>
      </c>
      <c r="E12" s="74">
        <f t="shared" si="1"/>
        <v>0</v>
      </c>
      <c r="F12" s="74">
        <f t="shared" si="1"/>
        <v>0</v>
      </c>
      <c r="G12" s="74">
        <f t="shared" si="1"/>
        <v>0</v>
      </c>
    </row>
    <row r="13" spans="1:7">
      <c r="A13" s="40" t="s">
        <v>150</v>
      </c>
      <c r="B13" s="74"/>
      <c r="C13" s="74"/>
      <c r="D13" s="74">
        <f>B13+C13</f>
        <v>0</v>
      </c>
      <c r="E13" s="74"/>
      <c r="F13" s="74"/>
      <c r="G13" s="74">
        <f>D13-E13</f>
        <v>0</v>
      </c>
    </row>
    <row r="14" spans="1:7">
      <c r="A14" s="40" t="s">
        <v>151</v>
      </c>
      <c r="B14" s="74"/>
      <c r="C14" s="74"/>
      <c r="D14" s="74">
        <f>B14+C14</f>
        <v>0</v>
      </c>
      <c r="E14" s="74"/>
      <c r="F14" s="74"/>
      <c r="G14" s="74">
        <f>D14-E14</f>
        <v>0</v>
      </c>
    </row>
    <row r="15" spans="1:7">
      <c r="A15" s="37" t="s">
        <v>152</v>
      </c>
      <c r="B15" s="74"/>
      <c r="C15" s="74"/>
      <c r="D15" s="74">
        <f>B15+C15</f>
        <v>0</v>
      </c>
      <c r="E15" s="74"/>
      <c r="F15" s="74"/>
      <c r="G15" s="74">
        <f>D15-E15</f>
        <v>0</v>
      </c>
    </row>
    <row r="16" spans="1:7" ht="30">
      <c r="A16" s="41" t="s">
        <v>153</v>
      </c>
      <c r="B16" s="74">
        <f>B17+B18</f>
        <v>0</v>
      </c>
      <c r="C16" s="74">
        <f t="shared" ref="C16:G16" si="2">C17+C18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>
      <c r="A17" s="40" t="s">
        <v>154</v>
      </c>
      <c r="B17" s="74"/>
      <c r="C17" s="74"/>
      <c r="D17" s="74">
        <f>B17+C17</f>
        <v>0</v>
      </c>
      <c r="E17" s="74"/>
      <c r="F17" s="74"/>
      <c r="G17" s="74">
        <f>D17-E17</f>
        <v>0</v>
      </c>
    </row>
    <row r="18" spans="1:7">
      <c r="A18" s="40" t="s">
        <v>155</v>
      </c>
      <c r="B18" s="74"/>
      <c r="C18" s="74"/>
      <c r="D18" s="74">
        <f>B18+C18</f>
        <v>0</v>
      </c>
      <c r="E18" s="74"/>
      <c r="F18" s="74"/>
      <c r="G18" s="74">
        <f>D18-E18</f>
        <v>0</v>
      </c>
    </row>
    <row r="19" spans="1:7">
      <c r="A19" s="37" t="s">
        <v>156</v>
      </c>
      <c r="B19" s="74"/>
      <c r="C19" s="74"/>
      <c r="D19" s="74">
        <f>B19+C19</f>
        <v>0</v>
      </c>
      <c r="E19" s="74"/>
      <c r="F19" s="74"/>
      <c r="G19" s="74">
        <f>D19-E19</f>
        <v>0</v>
      </c>
    </row>
    <row r="20" spans="1:7">
      <c r="A20" s="38"/>
      <c r="B20" s="75"/>
      <c r="C20" s="75"/>
      <c r="D20" s="75"/>
      <c r="E20" s="75"/>
      <c r="F20" s="75"/>
      <c r="G20" s="75"/>
    </row>
    <row r="21" spans="1:7">
      <c r="A21" s="33" t="s">
        <v>157</v>
      </c>
      <c r="B21" s="73">
        <f>B22+B23+B24+B27+B28+B31</f>
        <v>0</v>
      </c>
      <c r="C21" s="73">
        <f t="shared" ref="C21:G21" si="3">C22+C23+C24+C27+C28+C31</f>
        <v>3000000</v>
      </c>
      <c r="D21" s="73">
        <f t="shared" si="3"/>
        <v>3000000</v>
      </c>
      <c r="E21" s="73">
        <f t="shared" si="3"/>
        <v>1383398.6</v>
      </c>
      <c r="F21" s="73">
        <f t="shared" si="3"/>
        <v>1383398.6</v>
      </c>
      <c r="G21" s="73">
        <f t="shared" si="3"/>
        <v>1616601.4</v>
      </c>
    </row>
    <row r="22" spans="1:7">
      <c r="A22" s="37" t="s">
        <v>147</v>
      </c>
      <c r="B22" s="96">
        <v>0</v>
      </c>
      <c r="C22" s="96">
        <v>3000000</v>
      </c>
      <c r="D22" s="74">
        <f>B22+C22</f>
        <v>3000000</v>
      </c>
      <c r="E22" s="96">
        <v>1383398.6</v>
      </c>
      <c r="F22" s="96">
        <v>1383398.6</v>
      </c>
      <c r="G22" s="74">
        <f>D22-E22</f>
        <v>1616601.4</v>
      </c>
    </row>
    <row r="23" spans="1:7">
      <c r="A23" s="37" t="s">
        <v>148</v>
      </c>
      <c r="B23" s="74"/>
      <c r="C23" s="74"/>
      <c r="D23" s="74">
        <f>B23+C23</f>
        <v>0</v>
      </c>
      <c r="E23" s="74"/>
      <c r="F23" s="74"/>
      <c r="G23" s="74">
        <f>D23-E23</f>
        <v>0</v>
      </c>
    </row>
    <row r="24" spans="1:7">
      <c r="A24" s="37" t="s">
        <v>149</v>
      </c>
      <c r="B24" s="74">
        <f>B25+B26</f>
        <v>0</v>
      </c>
      <c r="C24" s="74">
        <f>C25+C26</f>
        <v>0</v>
      </c>
      <c r="D24" s="74">
        <f>D25+D26</f>
        <v>0</v>
      </c>
      <c r="E24" s="74">
        <f t="shared" ref="E24:G24" si="4">E25+E26</f>
        <v>0</v>
      </c>
      <c r="F24" s="74">
        <f t="shared" si="4"/>
        <v>0</v>
      </c>
      <c r="G24" s="74">
        <f t="shared" si="4"/>
        <v>0</v>
      </c>
    </row>
    <row r="25" spans="1:7">
      <c r="A25" s="40" t="s">
        <v>150</v>
      </c>
      <c r="B25" s="74"/>
      <c r="C25" s="74"/>
      <c r="D25" s="74">
        <f>B25+C25</f>
        <v>0</v>
      </c>
      <c r="E25" s="74"/>
      <c r="F25" s="74"/>
      <c r="G25" s="74">
        <f>D25-E25</f>
        <v>0</v>
      </c>
    </row>
    <row r="26" spans="1:7">
      <c r="A26" s="40" t="s">
        <v>151</v>
      </c>
      <c r="B26" s="74"/>
      <c r="C26" s="74"/>
      <c r="D26" s="74">
        <f>B26+C26</f>
        <v>0</v>
      </c>
      <c r="E26" s="74"/>
      <c r="F26" s="74"/>
      <c r="G26" s="74">
        <f>D26-E26</f>
        <v>0</v>
      </c>
    </row>
    <row r="27" spans="1:7">
      <c r="A27" s="37" t="s">
        <v>152</v>
      </c>
      <c r="B27" s="74"/>
      <c r="C27" s="74"/>
      <c r="D27" s="74"/>
      <c r="E27" s="74"/>
      <c r="F27" s="74"/>
      <c r="G27" s="74"/>
    </row>
    <row r="28" spans="1:7" ht="30">
      <c r="A28" s="41" t="s">
        <v>153</v>
      </c>
      <c r="B28" s="74">
        <f>B29+B30</f>
        <v>0</v>
      </c>
      <c r="C28" s="74">
        <f t="shared" ref="C28:G28" si="5">C29+C30</f>
        <v>0</v>
      </c>
      <c r="D28" s="74">
        <f t="shared" si="5"/>
        <v>0</v>
      </c>
      <c r="E28" s="74">
        <f t="shared" si="5"/>
        <v>0</v>
      </c>
      <c r="F28" s="74">
        <f t="shared" si="5"/>
        <v>0</v>
      </c>
      <c r="G28" s="74">
        <f t="shared" si="5"/>
        <v>0</v>
      </c>
    </row>
    <row r="29" spans="1:7">
      <c r="A29" s="40" t="s">
        <v>154</v>
      </c>
      <c r="B29" s="74"/>
      <c r="C29" s="74"/>
      <c r="D29" s="74">
        <f>B29+C29</f>
        <v>0</v>
      </c>
      <c r="E29" s="74"/>
      <c r="F29" s="74"/>
      <c r="G29" s="74">
        <f>D29-E29</f>
        <v>0</v>
      </c>
    </row>
    <row r="30" spans="1:7">
      <c r="A30" s="40" t="s">
        <v>155</v>
      </c>
      <c r="B30" s="74"/>
      <c r="C30" s="74"/>
      <c r="D30" s="74">
        <f>B30+C30</f>
        <v>0</v>
      </c>
      <c r="E30" s="74"/>
      <c r="F30" s="74"/>
      <c r="G30" s="74">
        <f>D30-E30</f>
        <v>0</v>
      </c>
    </row>
    <row r="31" spans="1:7">
      <c r="A31" s="37" t="s">
        <v>156</v>
      </c>
      <c r="B31" s="74"/>
      <c r="C31" s="74"/>
      <c r="D31" s="74">
        <f>B31+C31</f>
        <v>0</v>
      </c>
      <c r="E31" s="74"/>
      <c r="F31" s="74"/>
      <c r="G31" s="74">
        <f>D31-E31</f>
        <v>0</v>
      </c>
    </row>
    <row r="32" spans="1:7">
      <c r="A32" s="38"/>
      <c r="B32" s="75"/>
      <c r="C32" s="75"/>
      <c r="D32" s="75"/>
      <c r="E32" s="75"/>
      <c r="F32" s="75"/>
      <c r="G32" s="75"/>
    </row>
    <row r="33" spans="1:7">
      <c r="A33" s="39" t="s">
        <v>158</v>
      </c>
      <c r="B33" s="73">
        <f>B9+B21</f>
        <v>347997405.98000002</v>
      </c>
      <c r="C33" s="73">
        <f t="shared" ref="C33:G33" si="6">C9+C21</f>
        <v>3096400</v>
      </c>
      <c r="D33" s="73">
        <f t="shared" si="6"/>
        <v>351093805.98000002</v>
      </c>
      <c r="E33" s="73">
        <f t="shared" si="6"/>
        <v>59280749.109999999</v>
      </c>
      <c r="F33" s="73">
        <f t="shared" si="6"/>
        <v>59280749.109999999</v>
      </c>
      <c r="G33" s="73">
        <f t="shared" si="6"/>
        <v>291813056.87</v>
      </c>
    </row>
    <row r="34" spans="1:7">
      <c r="A34" s="42"/>
      <c r="B34" s="76"/>
      <c r="C34" s="76"/>
      <c r="D34" s="76"/>
      <c r="E34" s="76"/>
      <c r="F34" s="76"/>
      <c r="G34" s="7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'F6A'!Área_de_impresión</vt:lpstr>
      <vt:lpstr>'F6C'!Área_de_impresión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HP</cp:lastModifiedBy>
  <cp:lastPrinted>2018-12-04T18:00:32Z</cp:lastPrinted>
  <dcterms:created xsi:type="dcterms:W3CDTF">2018-11-21T18:09:30Z</dcterms:created>
  <dcterms:modified xsi:type="dcterms:W3CDTF">2019-05-06T03:01:06Z</dcterms:modified>
</cp:coreProperties>
</file>